
<file path=[Content_Types].xml><?xml version="1.0" encoding="utf-8"?>
<Types xmlns="http://schemas.openxmlformats.org/package/2006/content-types">
  <Default Extension="bin" ContentType="application/vnd.openxmlformats-officedocument.spreadsheetml.printerSettings"/>
  <Default Extension="jpeg" ContentType="image/jpeg"/>
  <Default Extension="emf" ContentType="image/x-emf"/>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harts/chart1.xml" ContentType="application/vnd.openxmlformats-officedocument.drawingml.chart+xml"/>
  <Override PartName="/xl/drawings/drawing8.xml" ContentType="application/vnd.openxmlformats-officedocument.drawingml.chartshapes+xml"/>
  <Override PartName="/xl/charts/chart2.xml" ContentType="application/vnd.openxmlformats-officedocument.drawingml.chart+xml"/>
  <Override PartName="/xl/drawings/drawing9.xml" ContentType="application/vnd.openxmlformats-officedocument.drawingml.chartshapes+xml"/>
  <Override PartName="/xl/charts/chart3.xml" ContentType="application/vnd.openxmlformats-officedocument.drawingml.chart+xml"/>
  <Override PartName="/xl/drawings/drawing10.xml" ContentType="application/vnd.openxmlformats-officedocument.drawingml.chartshapes+xml"/>
  <Override PartName="/xl/charts/chart4.xml" ContentType="application/vnd.openxmlformats-officedocument.drawingml.chart+xml"/>
  <Override PartName="/xl/drawings/drawing11.xml" ContentType="application/vnd.openxmlformats-officedocument.drawingml.chartshapes+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9.xml" ContentType="application/vnd.openxmlformats-officedocument.drawing+xml"/>
  <Override PartName="/xl/drawings/drawing20.xml" ContentType="application/vnd.openxmlformats-officedocument.drawing+xml"/>
  <Override PartName="/xl/ctrlProps/ctrlProp1.xml" ContentType="application/vnd.ms-excel.controlproperties+xml"/>
  <Override PartName="/xl/charts/chart10.xml" ContentType="application/vnd.openxmlformats-officedocument.drawingml.chart+xml"/>
  <Override PartName="/xl/drawings/drawing21.xml" ContentType="application/vnd.openxmlformats-officedocument.drawingml.chartshapes+xml"/>
  <Override PartName="/xl/charts/chart11.xml" ContentType="application/vnd.openxmlformats-officedocument.drawingml.chart+xml"/>
  <Override PartName="/xl/drawings/drawing22.xml" ContentType="application/vnd.openxmlformats-officedocument.drawingml.chartshapes+xml"/>
  <Override PartName="/xl/charts/chart12.xml" ContentType="application/vnd.openxmlformats-officedocument.drawingml.chart+xml"/>
  <Override PartName="/xl/drawings/drawing23.xml" ContentType="application/vnd.openxmlformats-officedocument.drawingml.chartshapes+xml"/>
  <Override PartName="/xl/charts/chart13.xml" ContentType="application/vnd.openxmlformats-officedocument.drawingml.chart+xml"/>
  <Override PartName="/xl/drawings/drawing24.xml" ContentType="application/vnd.openxmlformats-officedocument.drawingml.chartshapes+xml"/>
  <Override PartName="/xl/drawings/drawing25.xml" ContentType="application/vnd.openxmlformats-officedocument.drawing+xml"/>
  <Override PartName="/xl/charts/chart14.xml" ContentType="application/vnd.openxmlformats-officedocument.drawingml.chart+xml"/>
  <Override PartName="/xl/drawings/drawing26.xml" ContentType="application/vnd.openxmlformats-officedocument.drawingml.chartshapes+xml"/>
  <Override PartName="/xl/charts/chart15.xml" ContentType="application/vnd.openxmlformats-officedocument.drawingml.chart+xml"/>
  <Override PartName="/xl/drawings/drawing27.xml" ContentType="application/vnd.openxmlformats-officedocument.drawing+xml"/>
  <Override PartName="/xl/drawings/drawing28.xml" ContentType="application/vnd.openxmlformats-officedocument.drawing+xml"/>
  <Override PartName="/xl/charts/chart16.xml" ContentType="application/vnd.openxmlformats-officedocument.drawingml.chart+xml"/>
  <Override PartName="/xl/drawings/drawing29.xml" ContentType="application/vnd.openxmlformats-officedocument.drawingml.chartshapes+xml"/>
  <Override PartName="/xl/charts/chart17.xml" ContentType="application/vnd.openxmlformats-officedocument.drawingml.chart+xml"/>
  <Override PartName="/xl/charts/chart18.xml" ContentType="application/vnd.openxmlformats-officedocument.drawingml.chart+xml"/>
  <Override PartName="/xl/drawings/drawing30.xml" ContentType="application/vnd.openxmlformats-officedocument.drawingml.chartshapes+xml"/>
  <Override PartName="/xl/charts/chart19.xml" ContentType="application/vnd.openxmlformats-officedocument.drawingml.chart+xml"/>
  <Override PartName="/xl/drawings/drawing31.xml" ContentType="application/vnd.openxmlformats-officedocument.drawingml.chartshapes+xml"/>
  <Override PartName="/xl/charts/chart20.xml" ContentType="application/vnd.openxmlformats-officedocument.drawingml.chart+xml"/>
  <Override PartName="/xl/drawings/drawing32.xml" ContentType="application/vnd.openxmlformats-officedocument.drawingml.chartshapes+xml"/>
  <Override PartName="/xl/charts/chart21.xml" ContentType="application/vnd.openxmlformats-officedocument.drawingml.chart+xml"/>
  <Override PartName="/xl/drawings/drawing33.xml" ContentType="application/vnd.openxmlformats-officedocument.drawingml.chartshapes+xml"/>
  <Override PartName="/xl/drawings/drawing34.xml" ContentType="application/vnd.openxmlformats-officedocument.drawing+xml"/>
  <Override PartName="/xl/charts/chart22.xml" ContentType="application/vnd.openxmlformats-officedocument.drawingml.chart+xml"/>
  <Override PartName="/xl/drawings/drawing35.xml" ContentType="application/vnd.openxmlformats-officedocument.drawing+xml"/>
  <Override PartName="/xl/drawings/drawing3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EsteLivro" showPivotChartFilter="1"/>
  <mc:AlternateContent xmlns:mc="http://schemas.openxmlformats.org/markup-compatibility/2006">
    <mc:Choice Requires="x15">
      <x15ac:absPath xmlns:x15ac="http://schemas.microsoft.com/office/spreadsheetml/2010/11/ac" url="P:\G_EME_INFOESTAT\1_boletim_2019\2_Fevereiro\pdf_excel\"/>
    </mc:Choice>
  </mc:AlternateContent>
  <bookViews>
    <workbookView xWindow="9570" yWindow="0" windowWidth="6330" windowHeight="10695" tabRatio="872"/>
  </bookViews>
  <sheets>
    <sheet name="capa" sheetId="873" r:id="rId1"/>
    <sheet name="introducao" sheetId="6" r:id="rId2"/>
    <sheet name="fontes" sheetId="7" r:id="rId3"/>
    <sheet name="6populacao1" sheetId="880" r:id="rId4"/>
    <sheet name="7empregoINE1" sheetId="881" r:id="rId5"/>
    <sheet name="8desemprego_INE1" sheetId="882" r:id="rId6"/>
    <sheet name="9lay_off" sheetId="487" r:id="rId7"/>
    <sheet name="10desemprego_IEFP" sheetId="800" r:id="rId8"/>
    <sheet name="11desemprego_IEFP" sheetId="801" r:id="rId9"/>
    <sheet name="12fp_anexo C" sheetId="703" r:id="rId10"/>
    <sheet name="13empresarial" sheetId="885" r:id="rId11"/>
    <sheet name="14ganhos" sheetId="458" r:id="rId12"/>
    <sheet name="15salários" sheetId="502" r:id="rId13"/>
    <sheet name="16irct" sheetId="491" r:id="rId14"/>
    <sheet name="17acidentes" sheetId="883" r:id="rId15"/>
    <sheet name="18ssocial" sheetId="500" r:id="rId16"/>
    <sheet name="19ssocial" sheetId="859" r:id="rId17"/>
    <sheet name="20ssocial" sheetId="860" r:id="rId18"/>
    <sheet name="21destaque" sheetId="711" r:id="rId19"/>
    <sheet name="22destaque(2)" sheetId="564" r:id="rId20"/>
    <sheet name="23conceito" sheetId="26" r:id="rId21"/>
    <sheet name="24conceito" sheetId="27" r:id="rId22"/>
    <sheet name="contracapa" sheetId="28" r:id="rId23"/>
  </sheets>
  <externalReferences>
    <externalReference r:id="rId24"/>
    <externalReference r:id="rId25"/>
  </externalReferences>
  <definedNames>
    <definedName name="_xlnm._FilterDatabase" localSheetId="7" hidden="1">'10desemprego_IEFP'!$C$3:$Q$27</definedName>
    <definedName name="_xlnm._FilterDatabase" localSheetId="10" hidden="1">'13empresarial'!$A$9:$M$9</definedName>
    <definedName name="acidentes" localSheetId="9">#REF!</definedName>
    <definedName name="acidentes" localSheetId="10">#REF!</definedName>
    <definedName name="acidentes" localSheetId="14">#REF!</definedName>
    <definedName name="acidentes" localSheetId="16">#REF!</definedName>
    <definedName name="acidentes" localSheetId="17">#REF!</definedName>
    <definedName name="acidentes" localSheetId="18">#REF!</definedName>
    <definedName name="acidentes" localSheetId="19">#REF!</definedName>
    <definedName name="acidentes" localSheetId="3">#REF!</definedName>
    <definedName name="acidentes">#REF!</definedName>
    <definedName name="_xlnm.Print_Area" localSheetId="7">'10desemprego_IEFP'!$A$1:$S$76</definedName>
    <definedName name="_xlnm.Print_Area" localSheetId="8">'11desemprego_IEFP'!$A$1:$S$51</definedName>
    <definedName name="_xlnm.Print_Area" localSheetId="9">'12fp_anexo C'!$A$1:$L$45</definedName>
    <definedName name="_xlnm.Print_Area" localSheetId="10">'13empresarial'!$A$1:$M$84</definedName>
    <definedName name="_xlnm.Print_Area" localSheetId="11">'14ganhos'!$A$1:$O$57</definedName>
    <definedName name="_xlnm.Print_Area" localSheetId="12">'15salários'!$A$1:$K$49</definedName>
    <definedName name="_xlnm.Print_Area" localSheetId="13">'16irct'!$A$1:$S$80</definedName>
    <definedName name="_xlnm.Print_Area" localSheetId="14">'17acidentes'!$B$1:$O$71</definedName>
    <definedName name="_xlnm.Print_Area" localSheetId="15">'18ssocial'!$A$1:$N$69</definedName>
    <definedName name="_xlnm.Print_Area" localSheetId="16">'19ssocial'!$A$1:$O$80</definedName>
    <definedName name="_xlnm.Print_Area" localSheetId="17">'20ssocial'!$A$1:$O$74</definedName>
    <definedName name="_xlnm.Print_Area" localSheetId="18">'21destaque'!$A$1:$S$73</definedName>
    <definedName name="_xlnm.Print_Area" localSheetId="19">'22destaque(2)'!$A$1:$L$60</definedName>
    <definedName name="_xlnm.Print_Area" localSheetId="20">'23conceito'!$A$1:$AG$71</definedName>
    <definedName name="_xlnm.Print_Area" localSheetId="21">'24conceito'!$A$1:$AG$73</definedName>
    <definedName name="_xlnm.Print_Area" localSheetId="3">'6populacao1'!$A$1:$P$58</definedName>
    <definedName name="_xlnm.Print_Area" localSheetId="4">'7empregoINE1'!$A$1:$P$65</definedName>
    <definedName name="_xlnm.Print_Area" localSheetId="5">'8desemprego_INE1'!$A$1:$P$59</definedName>
    <definedName name="_xlnm.Print_Area" localSheetId="6">'9lay_off'!$A$1:$S$61</definedName>
    <definedName name="_xlnm.Print_Area" localSheetId="0">capa!$A$1:$L$61</definedName>
    <definedName name="_xlnm.Print_Area" localSheetId="22">contracapa!$A$1:$E$54</definedName>
    <definedName name="_xlnm.Print_Area" localSheetId="2">fontes!$A$1:$O$40</definedName>
    <definedName name="_xlnm.Print_Area" localSheetId="1">introducao!$A$1:$O$51</definedName>
    <definedName name="Changes" localSheetId="9">#REF!</definedName>
    <definedName name="Changes" localSheetId="10">#REF!</definedName>
    <definedName name="Changes" localSheetId="11">#REF!</definedName>
    <definedName name="Changes" localSheetId="12">#REF!</definedName>
    <definedName name="Changes" localSheetId="14">#REF!</definedName>
    <definedName name="Changes" localSheetId="16">#REF!</definedName>
    <definedName name="Changes" localSheetId="17">#REF!</definedName>
    <definedName name="Changes" localSheetId="18">#REF!</definedName>
    <definedName name="Changes" localSheetId="19">#REF!</definedName>
    <definedName name="Changes" localSheetId="3">#REF!</definedName>
    <definedName name="Changes">#REF!</definedName>
    <definedName name="Comments" localSheetId="9">#REF!</definedName>
    <definedName name="Comments" localSheetId="10">#REF!</definedName>
    <definedName name="Comments" localSheetId="11">#REF!</definedName>
    <definedName name="Comments" localSheetId="12">#REF!</definedName>
    <definedName name="Comments" localSheetId="14">#REF!</definedName>
    <definedName name="Comments" localSheetId="16">#REF!</definedName>
    <definedName name="Comments" localSheetId="17">#REF!</definedName>
    <definedName name="Comments" localSheetId="18">#REF!</definedName>
    <definedName name="Comments" localSheetId="19">#REF!</definedName>
    <definedName name="Comments" localSheetId="3">#REF!</definedName>
    <definedName name="Comments">#REF!</definedName>
    <definedName name="Contact" localSheetId="9">#REF!</definedName>
    <definedName name="Contact" localSheetId="10">#REF!</definedName>
    <definedName name="Contact" localSheetId="11">#REF!</definedName>
    <definedName name="Contact" localSheetId="12">#REF!</definedName>
    <definedName name="Contact" localSheetId="14">#REF!</definedName>
    <definedName name="Contact" localSheetId="16">#REF!</definedName>
    <definedName name="Contact" localSheetId="17">#REF!</definedName>
    <definedName name="Contact" localSheetId="18">#REF!</definedName>
    <definedName name="Contact" localSheetId="19">#REF!</definedName>
    <definedName name="Contact" localSheetId="3">#REF!</definedName>
    <definedName name="Contact">#REF!</definedName>
    <definedName name="Country" localSheetId="9">#REF!</definedName>
    <definedName name="Country" localSheetId="10">#REF!</definedName>
    <definedName name="Country" localSheetId="11">#REF!</definedName>
    <definedName name="Country" localSheetId="12">#REF!</definedName>
    <definedName name="Country" localSheetId="14">#REF!</definedName>
    <definedName name="Country" localSheetId="16">#REF!</definedName>
    <definedName name="Country" localSheetId="17">#REF!</definedName>
    <definedName name="Country" localSheetId="18">#REF!</definedName>
    <definedName name="Country" localSheetId="19">#REF!</definedName>
    <definedName name="Country" localSheetId="3">#REF!</definedName>
    <definedName name="Country">#REF!</definedName>
    <definedName name="CV_employed" localSheetId="9">#REF!</definedName>
    <definedName name="CV_employed" localSheetId="10">#REF!</definedName>
    <definedName name="CV_employed" localSheetId="11">#REF!</definedName>
    <definedName name="CV_employed" localSheetId="12">#REF!</definedName>
    <definedName name="CV_employed" localSheetId="14">#REF!</definedName>
    <definedName name="CV_employed" localSheetId="16">#REF!</definedName>
    <definedName name="CV_employed" localSheetId="17">#REF!</definedName>
    <definedName name="CV_employed" localSheetId="18">#REF!</definedName>
    <definedName name="CV_employed" localSheetId="19">#REF!</definedName>
    <definedName name="CV_employed" localSheetId="3">#REF!</definedName>
    <definedName name="CV_employed">#REF!</definedName>
    <definedName name="CV_parttime" localSheetId="9">#REF!</definedName>
    <definedName name="CV_parttime" localSheetId="10">#REF!</definedName>
    <definedName name="CV_parttime" localSheetId="11">#REF!</definedName>
    <definedName name="CV_parttime" localSheetId="12">#REF!</definedName>
    <definedName name="CV_parttime" localSheetId="14">#REF!</definedName>
    <definedName name="CV_parttime" localSheetId="16">#REF!</definedName>
    <definedName name="CV_parttime" localSheetId="17">#REF!</definedName>
    <definedName name="CV_parttime" localSheetId="18">#REF!</definedName>
    <definedName name="CV_parttime" localSheetId="19">#REF!</definedName>
    <definedName name="CV_parttime" localSheetId="3">#REF!</definedName>
    <definedName name="CV_parttime">#REF!</definedName>
    <definedName name="CV_unemployed" localSheetId="9">#REF!</definedName>
    <definedName name="CV_unemployed" localSheetId="10">#REF!</definedName>
    <definedName name="CV_unemployed" localSheetId="11">#REF!</definedName>
    <definedName name="CV_unemployed" localSheetId="12">#REF!</definedName>
    <definedName name="CV_unemployed" localSheetId="14">#REF!</definedName>
    <definedName name="CV_unemployed" localSheetId="16">#REF!</definedName>
    <definedName name="CV_unemployed" localSheetId="17">#REF!</definedName>
    <definedName name="CV_unemployed" localSheetId="18">#REF!</definedName>
    <definedName name="CV_unemployed" localSheetId="19">#REF!</definedName>
    <definedName name="CV_unemployed" localSheetId="3">#REF!</definedName>
    <definedName name="CV_unemployed">#REF!</definedName>
    <definedName name="CV_unemploymentRate" localSheetId="9">#REF!</definedName>
    <definedName name="CV_unemploymentRate" localSheetId="10">#REF!</definedName>
    <definedName name="CV_unemploymentRate" localSheetId="11">#REF!</definedName>
    <definedName name="CV_unemploymentRate" localSheetId="12">#REF!</definedName>
    <definedName name="CV_unemploymentRate" localSheetId="14">#REF!</definedName>
    <definedName name="CV_unemploymentRate" localSheetId="16">#REF!</definedName>
    <definedName name="CV_unemploymentRate" localSheetId="17">#REF!</definedName>
    <definedName name="CV_unemploymentRate" localSheetId="18">#REF!</definedName>
    <definedName name="CV_unemploymentRate" localSheetId="19">#REF!</definedName>
    <definedName name="CV_unemploymentRate" localSheetId="3">#REF!</definedName>
    <definedName name="CV_unemploymentRate">#REF!</definedName>
    <definedName name="CV_UsualHours" localSheetId="9">#REF!</definedName>
    <definedName name="CV_UsualHours" localSheetId="10">#REF!</definedName>
    <definedName name="CV_UsualHours" localSheetId="11">#REF!</definedName>
    <definedName name="CV_UsualHours" localSheetId="12">#REF!</definedName>
    <definedName name="CV_UsualHours" localSheetId="14">#REF!</definedName>
    <definedName name="CV_UsualHours" localSheetId="16">#REF!</definedName>
    <definedName name="CV_UsualHours" localSheetId="17">#REF!</definedName>
    <definedName name="CV_UsualHours" localSheetId="18">#REF!</definedName>
    <definedName name="CV_UsualHours" localSheetId="19">#REF!</definedName>
    <definedName name="CV_UsualHours" localSheetId="3">#REF!</definedName>
    <definedName name="CV_UsualHours">#REF!</definedName>
    <definedName name="dgalsjdgAD" localSheetId="9">#REF!</definedName>
    <definedName name="dgalsjdgAD" localSheetId="10">#REF!</definedName>
    <definedName name="dgalsjdgAD" localSheetId="14">#REF!</definedName>
    <definedName name="dgalsjdgAD" localSheetId="16">#REF!</definedName>
    <definedName name="dgalsjdgAD" localSheetId="17">#REF!</definedName>
    <definedName name="dgalsjdgAD" localSheetId="18">#REF!</definedName>
    <definedName name="dgalsjdgAD" localSheetId="3">#REF!</definedName>
    <definedName name="dgalsjdgAD">#REF!</definedName>
    <definedName name="dsadsa" localSheetId="9">#REF!</definedName>
    <definedName name="dsadsa" localSheetId="10">#REF!</definedName>
    <definedName name="dsadsa" localSheetId="12">#REF!</definedName>
    <definedName name="dsadsa" localSheetId="14">#REF!</definedName>
    <definedName name="dsadsa" localSheetId="16">#REF!</definedName>
    <definedName name="dsadsa" localSheetId="17">#REF!</definedName>
    <definedName name="dsadsa" localSheetId="18">#REF!</definedName>
    <definedName name="dsadsa" localSheetId="19">#REF!</definedName>
    <definedName name="dsadsa" localSheetId="3">#REF!</definedName>
    <definedName name="dsadsa">#REF!</definedName>
    <definedName name="email" localSheetId="9">#REF!</definedName>
    <definedName name="email" localSheetId="10">#REF!</definedName>
    <definedName name="email" localSheetId="11">#REF!</definedName>
    <definedName name="email" localSheetId="12">#REF!</definedName>
    <definedName name="email" localSheetId="14">#REF!</definedName>
    <definedName name="email" localSheetId="16">#REF!</definedName>
    <definedName name="email" localSheetId="17">#REF!</definedName>
    <definedName name="email" localSheetId="18">#REF!</definedName>
    <definedName name="email" localSheetId="19">#REF!</definedName>
    <definedName name="email" localSheetId="3">#REF!</definedName>
    <definedName name="email">#REF!</definedName>
    <definedName name="hdbtrgs" localSheetId="9">#REF!</definedName>
    <definedName name="hdbtrgs" localSheetId="10">#REF!</definedName>
    <definedName name="hdbtrgs" localSheetId="12">#REF!</definedName>
    <definedName name="hdbtrgs" localSheetId="14">#REF!</definedName>
    <definedName name="hdbtrgs" localSheetId="16">#REF!</definedName>
    <definedName name="hdbtrgs" localSheetId="17">#REF!</definedName>
    <definedName name="hdbtrgs" localSheetId="18">#REF!</definedName>
    <definedName name="hdbtrgs" localSheetId="19">#REF!</definedName>
    <definedName name="hdbtrgs" localSheetId="3">#REF!</definedName>
    <definedName name="hdbtrgs">#REF!</definedName>
    <definedName name="Limit_a_q" localSheetId="9">#REF!</definedName>
    <definedName name="Limit_a_q" localSheetId="10">#REF!</definedName>
    <definedName name="Limit_a_q" localSheetId="11">#REF!</definedName>
    <definedName name="Limit_a_q" localSheetId="12">#REF!</definedName>
    <definedName name="Limit_a_q" localSheetId="14">#REF!</definedName>
    <definedName name="Limit_a_q" localSheetId="16">#REF!</definedName>
    <definedName name="Limit_a_q" localSheetId="17">#REF!</definedName>
    <definedName name="Limit_a_q" localSheetId="18">#REF!</definedName>
    <definedName name="Limit_a_q" localSheetId="19">#REF!</definedName>
    <definedName name="Limit_a_q" localSheetId="3">#REF!</definedName>
    <definedName name="Limit_a_q">#REF!</definedName>
    <definedName name="Limit_b_a" localSheetId="9">#REF!</definedName>
    <definedName name="Limit_b_a" localSheetId="10">#REF!</definedName>
    <definedName name="Limit_b_a" localSheetId="11">#REF!</definedName>
    <definedName name="Limit_b_a" localSheetId="12">#REF!</definedName>
    <definedName name="Limit_b_a" localSheetId="14">#REF!</definedName>
    <definedName name="Limit_b_a" localSheetId="16">#REF!</definedName>
    <definedName name="Limit_b_a" localSheetId="17">#REF!</definedName>
    <definedName name="Limit_b_a" localSheetId="18">#REF!</definedName>
    <definedName name="Limit_b_a" localSheetId="19">#REF!</definedName>
    <definedName name="Limit_b_a" localSheetId="3">#REF!</definedName>
    <definedName name="Limit_b_a">#REF!</definedName>
    <definedName name="Limit_b_q" localSheetId="9">#REF!</definedName>
    <definedName name="Limit_b_q" localSheetId="10">#REF!</definedName>
    <definedName name="Limit_b_q" localSheetId="11">#REF!</definedName>
    <definedName name="Limit_b_q" localSheetId="12">#REF!</definedName>
    <definedName name="Limit_b_q" localSheetId="14">#REF!</definedName>
    <definedName name="Limit_b_q" localSheetId="16">#REF!</definedName>
    <definedName name="Limit_b_q" localSheetId="17">#REF!</definedName>
    <definedName name="Limit_b_q" localSheetId="18">#REF!</definedName>
    <definedName name="Limit_b_q" localSheetId="19">#REF!</definedName>
    <definedName name="Limit_b_q" localSheetId="3">#REF!</definedName>
    <definedName name="Limit_b_q">#REF!</definedName>
    <definedName name="mySortCriteria">[1]Calculation!$E$7</definedName>
    <definedName name="NR_NonContacts" localSheetId="9">#REF!</definedName>
    <definedName name="NR_NonContacts" localSheetId="10">#REF!</definedName>
    <definedName name="NR_NonContacts" localSheetId="11">#REF!</definedName>
    <definedName name="NR_NonContacts" localSheetId="12">#REF!</definedName>
    <definedName name="NR_NonContacts" localSheetId="14">#REF!</definedName>
    <definedName name="NR_NonContacts" localSheetId="16">#REF!</definedName>
    <definedName name="NR_NonContacts" localSheetId="17">#REF!</definedName>
    <definedName name="NR_NonContacts" localSheetId="18">#REF!</definedName>
    <definedName name="NR_NonContacts" localSheetId="19">#REF!</definedName>
    <definedName name="NR_NonContacts" localSheetId="3">#REF!</definedName>
    <definedName name="NR_NonContacts">#REF!</definedName>
    <definedName name="NR_Other" localSheetId="9">#REF!</definedName>
    <definedName name="NR_Other" localSheetId="10">#REF!</definedName>
    <definedName name="NR_Other" localSheetId="11">#REF!</definedName>
    <definedName name="NR_Other" localSheetId="12">#REF!</definedName>
    <definedName name="NR_Other" localSheetId="14">#REF!</definedName>
    <definedName name="NR_Other" localSheetId="16">#REF!</definedName>
    <definedName name="NR_Other" localSheetId="17">#REF!</definedName>
    <definedName name="NR_Other" localSheetId="18">#REF!</definedName>
    <definedName name="NR_Other" localSheetId="19">#REF!</definedName>
    <definedName name="NR_Other" localSheetId="3">#REF!</definedName>
    <definedName name="NR_Other">#REF!</definedName>
    <definedName name="NR_Refusals" localSheetId="9">#REF!</definedName>
    <definedName name="NR_Refusals" localSheetId="10">#REF!</definedName>
    <definedName name="NR_Refusals" localSheetId="11">#REF!</definedName>
    <definedName name="NR_Refusals" localSheetId="12">#REF!</definedName>
    <definedName name="NR_Refusals" localSheetId="14">#REF!</definedName>
    <definedName name="NR_Refusals" localSheetId="16">#REF!</definedName>
    <definedName name="NR_Refusals" localSheetId="17">#REF!</definedName>
    <definedName name="NR_Refusals" localSheetId="18">#REF!</definedName>
    <definedName name="NR_Refusals" localSheetId="19">#REF!</definedName>
    <definedName name="NR_Refusals" localSheetId="3">#REF!</definedName>
    <definedName name="NR_Refusals">#REF!</definedName>
    <definedName name="NR_Total" localSheetId="9">#REF!</definedName>
    <definedName name="NR_Total" localSheetId="10">#REF!</definedName>
    <definedName name="NR_Total" localSheetId="11">#REF!</definedName>
    <definedName name="NR_Total" localSheetId="12">#REF!</definedName>
    <definedName name="NR_Total" localSheetId="14">#REF!</definedName>
    <definedName name="NR_Total" localSheetId="16">#REF!</definedName>
    <definedName name="NR_Total" localSheetId="17">#REF!</definedName>
    <definedName name="NR_Total" localSheetId="18">#REF!</definedName>
    <definedName name="NR_Total" localSheetId="19">#REF!</definedName>
    <definedName name="NR_Total" localSheetId="3">#REF!</definedName>
    <definedName name="NR_Total">#REF!</definedName>
    <definedName name="Quarter" localSheetId="9">#REF!</definedName>
    <definedName name="Quarter" localSheetId="10">#REF!</definedName>
    <definedName name="Quarter" localSheetId="11">#REF!</definedName>
    <definedName name="Quarter" localSheetId="12">#REF!</definedName>
    <definedName name="Quarter" localSheetId="14">#REF!</definedName>
    <definedName name="Quarter" localSheetId="16">#REF!</definedName>
    <definedName name="Quarter" localSheetId="17">#REF!</definedName>
    <definedName name="Quarter" localSheetId="18">#REF!</definedName>
    <definedName name="Quarter" localSheetId="19">#REF!</definedName>
    <definedName name="Quarter" localSheetId="3">#REF!</definedName>
    <definedName name="Quarter">#REF!</definedName>
    <definedName name="Telephone" localSheetId="9">#REF!</definedName>
    <definedName name="Telephone" localSheetId="10">#REF!</definedName>
    <definedName name="Telephone" localSheetId="11">#REF!</definedName>
    <definedName name="Telephone" localSheetId="12">#REF!</definedName>
    <definedName name="Telephone" localSheetId="14">#REF!</definedName>
    <definedName name="Telephone" localSheetId="16">#REF!</definedName>
    <definedName name="Telephone" localSheetId="17">#REF!</definedName>
    <definedName name="Telephone" localSheetId="18">#REF!</definedName>
    <definedName name="Telephone" localSheetId="19">#REF!</definedName>
    <definedName name="Telephone" localSheetId="3">#REF!</definedName>
    <definedName name="Telephone">#REF!</definedName>
    <definedName name="topo" localSheetId="0">capa!#REF!</definedName>
    <definedName name="ue" localSheetId="9">#REF!</definedName>
    <definedName name="ue" localSheetId="10">#REF!</definedName>
    <definedName name="ue" localSheetId="14">#REF!</definedName>
    <definedName name="ue" localSheetId="16">#REF!</definedName>
    <definedName name="ue" localSheetId="17">#REF!</definedName>
    <definedName name="ue" localSheetId="18">#REF!</definedName>
    <definedName name="ue" localSheetId="19">#REF!</definedName>
    <definedName name="ue" localSheetId="3">#REF!</definedName>
    <definedName name="ue">#REF!</definedName>
    <definedName name="valor_médio_de_jan.19">'18ssocial'!$K$6</definedName>
    <definedName name="valor_médio_de_jan.2019">'18ssocial'!$K$6</definedName>
    <definedName name="Year" localSheetId="9">#REF!</definedName>
    <definedName name="Year" localSheetId="10">#REF!</definedName>
    <definedName name="Year" localSheetId="11">#REF!</definedName>
    <definedName name="Year" localSheetId="12">#REF!</definedName>
    <definedName name="Year" localSheetId="14">#REF!</definedName>
    <definedName name="Year" localSheetId="16">#REF!</definedName>
    <definedName name="Year" localSheetId="17">#REF!</definedName>
    <definedName name="Year" localSheetId="18">#REF!</definedName>
    <definedName name="Year" localSheetId="19">#REF!</definedName>
    <definedName name="Year" localSheetId="3">#REF!</definedName>
    <definedName name="Year">#REF!</definedName>
    <definedName name="Z_5859C3A0_D6FB_40D9_B6C2_346CB5A63A0A_.wvu.Cols" localSheetId="7" hidden="1">'10desemprego_IEFP'!#REF!</definedName>
    <definedName name="Z_5859C3A0_D6FB_40D9_B6C2_346CB5A63A0A_.wvu.Cols" localSheetId="13" hidden="1">'16irct'!#REF!</definedName>
    <definedName name="Z_5859C3A0_D6FB_40D9_B6C2_346CB5A63A0A_.wvu.Cols" localSheetId="15" hidden="1">'18ssocial'!#REF!</definedName>
    <definedName name="Z_5859C3A0_D6FB_40D9_B6C2_346CB5A63A0A_.wvu.PrintArea" localSheetId="7" hidden="1">'10desemprego_IEFP'!$A$1:$S$76</definedName>
    <definedName name="Z_5859C3A0_D6FB_40D9_B6C2_346CB5A63A0A_.wvu.PrintArea" localSheetId="8" hidden="1">'11desemprego_IEFP'!$A$1:$S$51</definedName>
    <definedName name="Z_5859C3A0_D6FB_40D9_B6C2_346CB5A63A0A_.wvu.PrintArea" localSheetId="9" hidden="1">'12fp_anexo C'!$A$1:$L$45</definedName>
    <definedName name="Z_5859C3A0_D6FB_40D9_B6C2_346CB5A63A0A_.wvu.PrintArea" localSheetId="11" hidden="1">'14ganhos'!$A$1:$O$57</definedName>
    <definedName name="Z_5859C3A0_D6FB_40D9_B6C2_346CB5A63A0A_.wvu.PrintArea" localSheetId="12" hidden="1">'15salários'!$A$1:$K$49</definedName>
    <definedName name="Z_5859C3A0_D6FB_40D9_B6C2_346CB5A63A0A_.wvu.PrintArea" localSheetId="13" hidden="1">'16irct'!$A$1:$S$80</definedName>
    <definedName name="Z_5859C3A0_D6FB_40D9_B6C2_346CB5A63A0A_.wvu.PrintArea" localSheetId="15" hidden="1">'18ssocial'!$A$1:$N$69</definedName>
    <definedName name="Z_5859C3A0_D6FB_40D9_B6C2_346CB5A63A0A_.wvu.PrintArea" localSheetId="16" hidden="1">'19ssocial'!$A$1:$O$80</definedName>
    <definedName name="Z_5859C3A0_D6FB_40D9_B6C2_346CB5A63A0A_.wvu.PrintArea" localSheetId="18" hidden="1">'21destaque'!$A$1:$S$73</definedName>
    <definedName name="Z_5859C3A0_D6FB_40D9_B6C2_346CB5A63A0A_.wvu.PrintArea" localSheetId="20" hidden="1">'23conceito'!$A$1:$AG$71</definedName>
    <definedName name="Z_5859C3A0_D6FB_40D9_B6C2_346CB5A63A0A_.wvu.PrintArea" localSheetId="21" hidden="1">'24conceito'!$A$1:$AG$73</definedName>
    <definedName name="Z_5859C3A0_D6FB_40D9_B6C2_346CB5A63A0A_.wvu.PrintArea" localSheetId="3" hidden="1">'6populacao1'!$A$1:$P$58</definedName>
    <definedName name="Z_5859C3A0_D6FB_40D9_B6C2_346CB5A63A0A_.wvu.PrintArea" localSheetId="4" hidden="1">'7empregoINE1'!$A$1:$P$65</definedName>
    <definedName name="Z_5859C3A0_D6FB_40D9_B6C2_346CB5A63A0A_.wvu.PrintArea" localSheetId="5" hidden="1">'8desemprego_INE1'!$A$1:$P$59</definedName>
    <definedName name="Z_5859C3A0_D6FB_40D9_B6C2_346CB5A63A0A_.wvu.PrintArea" localSheetId="6" hidden="1">'9lay_off'!$A$1:$S$61</definedName>
    <definedName name="Z_5859C3A0_D6FB_40D9_B6C2_346CB5A63A0A_.wvu.PrintArea" localSheetId="0" hidden="1">capa!$A$1:$L$61</definedName>
    <definedName name="Z_5859C3A0_D6FB_40D9_B6C2_346CB5A63A0A_.wvu.PrintArea" localSheetId="22" hidden="1">contracapa!$A$1:$E$54</definedName>
    <definedName name="Z_5859C3A0_D6FB_40D9_B6C2_346CB5A63A0A_.wvu.PrintArea" localSheetId="2" hidden="1">fontes!$A$1:$O$40</definedName>
    <definedName name="Z_5859C3A0_D6FB_40D9_B6C2_346CB5A63A0A_.wvu.PrintArea" localSheetId="1" hidden="1">introducao!$A$1:$O$51</definedName>
    <definedName name="Z_5859C3A0_D6FB_40D9_B6C2_346CB5A63A0A_.wvu.Rows" localSheetId="7" hidden="1">'10desemprego_IEFP'!$21:$21,'10desemprego_IEFP'!$48:$48,'10desemprego_IEFP'!$58:$64</definedName>
    <definedName name="Z_5859C3A0_D6FB_40D9_B6C2_346CB5A63A0A_.wvu.Rows" localSheetId="8" hidden="1">'11desemprego_IEFP'!#REF!,'11desemprego_IEFP'!#REF!</definedName>
    <definedName name="Z_5859C3A0_D6FB_40D9_B6C2_346CB5A63A0A_.wvu.Rows" localSheetId="9" hidden="1">'12fp_anexo C'!#REF!,'12fp_anexo C'!#REF!</definedName>
    <definedName name="Z_5859C3A0_D6FB_40D9_B6C2_346CB5A63A0A_.wvu.Rows" localSheetId="11" hidden="1">'14ganhos'!#REF!</definedName>
    <definedName name="Z_5859C3A0_D6FB_40D9_B6C2_346CB5A63A0A_.wvu.Rows" localSheetId="12" hidden="1">'15salários'!$29:$30,'15salários'!#REF!</definedName>
    <definedName name="Z_5859C3A0_D6FB_40D9_B6C2_346CB5A63A0A_.wvu.Rows" localSheetId="13" hidden="1">'16irct'!#REF!</definedName>
    <definedName name="Z_5859C3A0_D6FB_40D9_B6C2_346CB5A63A0A_.wvu.Rows" localSheetId="15" hidden="1">'18ssocial'!$31:$31</definedName>
    <definedName name="Z_5859C3A0_D6FB_40D9_B6C2_346CB5A63A0A_.wvu.Rows" localSheetId="16" hidden="1">'19ssocial'!#REF!</definedName>
    <definedName name="Z_5859C3A0_D6FB_40D9_B6C2_346CB5A63A0A_.wvu.Rows" localSheetId="18" hidden="1">'21destaque'!#REF!,'21destaque'!#REF!</definedName>
    <definedName name="Z_5859C3A0_D6FB_40D9_B6C2_346CB5A63A0A_.wvu.Rows" localSheetId="20" hidden="1">'23conceito'!#REF!</definedName>
    <definedName name="Z_5859C3A0_D6FB_40D9_B6C2_346CB5A63A0A_.wvu.Rows" localSheetId="21" hidden="1">'24conceito'!$8:$9</definedName>
    <definedName name="Z_5859C3A0_D6FB_40D9_B6C2_346CB5A63A0A_.wvu.Rows" localSheetId="3" hidden="1">'6populacao1'!#REF!,'6populacao1'!#REF!,'6populacao1'!#REF!</definedName>
    <definedName name="Z_5859C3A0_D6FB_40D9_B6C2_346CB5A63A0A_.wvu.Rows" localSheetId="6" hidden="1">'9lay_off'!#REF!,'9lay_off'!#REF!,'9lay_off'!#REF!</definedName>
    <definedName name="Z_87E9DA1B_1CEB_458D_87A5_C4E38BAE485A_.wvu.Cols" localSheetId="7" hidden="1">'10desemprego_IEFP'!#REF!</definedName>
    <definedName name="Z_87E9DA1B_1CEB_458D_87A5_C4E38BAE485A_.wvu.Cols" localSheetId="13" hidden="1">'16irct'!#REF!</definedName>
    <definedName name="Z_87E9DA1B_1CEB_458D_87A5_C4E38BAE485A_.wvu.Cols" localSheetId="15" hidden="1">'18ssocial'!#REF!</definedName>
    <definedName name="Z_87E9DA1B_1CEB_458D_87A5_C4E38BAE485A_.wvu.PrintArea" localSheetId="7" hidden="1">'10desemprego_IEFP'!$A$1:$S$76</definedName>
    <definedName name="Z_87E9DA1B_1CEB_458D_87A5_C4E38BAE485A_.wvu.PrintArea" localSheetId="8" hidden="1">'11desemprego_IEFP'!$A$1:$S$51</definedName>
    <definedName name="Z_87E9DA1B_1CEB_458D_87A5_C4E38BAE485A_.wvu.PrintArea" localSheetId="9" hidden="1">'12fp_anexo C'!$A$1:$L$45</definedName>
    <definedName name="Z_87E9DA1B_1CEB_458D_87A5_C4E38BAE485A_.wvu.PrintArea" localSheetId="11" hidden="1">'14ganhos'!$A$1:$O$57</definedName>
    <definedName name="Z_87E9DA1B_1CEB_458D_87A5_C4E38BAE485A_.wvu.PrintArea" localSheetId="12" hidden="1">'15salários'!$A$1:$K$49</definedName>
    <definedName name="Z_87E9DA1B_1CEB_458D_87A5_C4E38BAE485A_.wvu.PrintArea" localSheetId="13" hidden="1">'16irct'!$A$1:$S$80</definedName>
    <definedName name="Z_87E9DA1B_1CEB_458D_87A5_C4E38BAE485A_.wvu.PrintArea" localSheetId="15" hidden="1">'18ssocial'!$A$1:$N$69</definedName>
    <definedName name="Z_87E9DA1B_1CEB_458D_87A5_C4E38BAE485A_.wvu.PrintArea" localSheetId="16" hidden="1">'19ssocial'!$A$1:$O$80</definedName>
    <definedName name="Z_87E9DA1B_1CEB_458D_87A5_C4E38BAE485A_.wvu.PrintArea" localSheetId="18" hidden="1">'21destaque'!$A$1:$S$73</definedName>
    <definedName name="Z_87E9DA1B_1CEB_458D_87A5_C4E38BAE485A_.wvu.PrintArea" localSheetId="20" hidden="1">'23conceito'!$A$1:$AG$71</definedName>
    <definedName name="Z_87E9DA1B_1CEB_458D_87A5_C4E38BAE485A_.wvu.PrintArea" localSheetId="21" hidden="1">'24conceito'!$A$1:$AG$73</definedName>
    <definedName name="Z_87E9DA1B_1CEB_458D_87A5_C4E38BAE485A_.wvu.PrintArea" localSheetId="3" hidden="1">'6populacao1'!$A$1:$P$58</definedName>
    <definedName name="Z_87E9DA1B_1CEB_458D_87A5_C4E38BAE485A_.wvu.PrintArea" localSheetId="4" hidden="1">'7empregoINE1'!$A$1:$P$65</definedName>
    <definedName name="Z_87E9DA1B_1CEB_458D_87A5_C4E38BAE485A_.wvu.PrintArea" localSheetId="5" hidden="1">'8desemprego_INE1'!$A$1:$P$59</definedName>
    <definedName name="Z_87E9DA1B_1CEB_458D_87A5_C4E38BAE485A_.wvu.PrintArea" localSheetId="6" hidden="1">'9lay_off'!$A$1:$S$61</definedName>
    <definedName name="Z_87E9DA1B_1CEB_458D_87A5_C4E38BAE485A_.wvu.PrintArea" localSheetId="0" hidden="1">capa!$A$1:$L$61</definedName>
    <definedName name="Z_87E9DA1B_1CEB_458D_87A5_C4E38BAE485A_.wvu.PrintArea" localSheetId="22" hidden="1">contracapa!$A$1:$E$54</definedName>
    <definedName name="Z_87E9DA1B_1CEB_458D_87A5_C4E38BAE485A_.wvu.PrintArea" localSheetId="2" hidden="1">fontes!$A$1:$O$40</definedName>
    <definedName name="Z_87E9DA1B_1CEB_458D_87A5_C4E38BAE485A_.wvu.PrintArea" localSheetId="1" hidden="1">introducao!$A$1:$O$51</definedName>
    <definedName name="Z_87E9DA1B_1CEB_458D_87A5_C4E38BAE485A_.wvu.Rows" localSheetId="7" hidden="1">'10desemprego_IEFP'!$21:$21,'10desemprego_IEFP'!$48:$48,'10desemprego_IEFP'!$58:$64</definedName>
    <definedName name="Z_87E9DA1B_1CEB_458D_87A5_C4E38BAE485A_.wvu.Rows" localSheetId="8" hidden="1">'11desemprego_IEFP'!#REF!,'11desemprego_IEFP'!#REF!</definedName>
    <definedName name="Z_87E9DA1B_1CEB_458D_87A5_C4E38BAE485A_.wvu.Rows" localSheetId="9" hidden="1">'12fp_anexo C'!#REF!,'12fp_anexo C'!#REF!</definedName>
    <definedName name="Z_87E9DA1B_1CEB_458D_87A5_C4E38BAE485A_.wvu.Rows" localSheetId="11" hidden="1">'14ganhos'!#REF!</definedName>
    <definedName name="Z_87E9DA1B_1CEB_458D_87A5_C4E38BAE485A_.wvu.Rows" localSheetId="12" hidden="1">'15salários'!$29:$30,'15salários'!#REF!</definedName>
    <definedName name="Z_87E9DA1B_1CEB_458D_87A5_C4E38BAE485A_.wvu.Rows" localSheetId="13" hidden="1">'16irct'!#REF!</definedName>
    <definedName name="Z_87E9DA1B_1CEB_458D_87A5_C4E38BAE485A_.wvu.Rows" localSheetId="15" hidden="1">'18ssocial'!$31:$31</definedName>
    <definedName name="Z_87E9DA1B_1CEB_458D_87A5_C4E38BAE485A_.wvu.Rows" localSheetId="16" hidden="1">'19ssocial'!#REF!</definedName>
    <definedName name="Z_87E9DA1B_1CEB_458D_87A5_C4E38BAE485A_.wvu.Rows" localSheetId="18" hidden="1">'21destaque'!#REF!,'21destaque'!#REF!</definedName>
    <definedName name="Z_87E9DA1B_1CEB_458D_87A5_C4E38BAE485A_.wvu.Rows" localSheetId="20" hidden="1">'23conceito'!#REF!</definedName>
    <definedName name="Z_87E9DA1B_1CEB_458D_87A5_C4E38BAE485A_.wvu.Rows" localSheetId="21" hidden="1">'24conceito'!$8:$9</definedName>
    <definedName name="Z_87E9DA1B_1CEB_458D_87A5_C4E38BAE485A_.wvu.Rows" localSheetId="3" hidden="1">'6populacao1'!#REF!,'6populacao1'!#REF!,'6populacao1'!#REF!</definedName>
    <definedName name="Z_87E9DA1B_1CEB_458D_87A5_C4E38BAE485A_.wvu.Rows" localSheetId="4" hidden="1">'7empregoINE1'!#REF!,'7empregoINE1'!#REF!</definedName>
    <definedName name="Z_87E9DA1B_1CEB_458D_87A5_C4E38BAE485A_.wvu.Rows" localSheetId="5" hidden="1">'8desemprego_INE1'!$36:$36,'8desemprego_INE1'!#REF!,'8desemprego_INE1'!#REF!,'8desemprego_INE1'!#REF!</definedName>
    <definedName name="Z_87E9DA1B_1CEB_458D_87A5_C4E38BAE485A_.wvu.Rows" localSheetId="6" hidden="1">'9lay_off'!#REF!,'9lay_off'!#REF!,'9lay_off'!#REF!</definedName>
    <definedName name="Z_D8E90C30_C61D_40A7_989F_8651AA8E91E2_.wvu.Cols" localSheetId="13" hidden="1">'16irct'!#REF!</definedName>
    <definedName name="Z_D8E90C30_C61D_40A7_989F_8651AA8E91E2_.wvu.Cols" localSheetId="15" hidden="1">'18ssocial'!#REF!</definedName>
    <definedName name="Z_D8E90C30_C61D_40A7_989F_8651AA8E91E2_.wvu.PrintArea" localSheetId="7" hidden="1">'10desemprego_IEFP'!$A$1:$S$76</definedName>
    <definedName name="Z_D8E90C30_C61D_40A7_989F_8651AA8E91E2_.wvu.PrintArea" localSheetId="8" hidden="1">'11desemprego_IEFP'!$A$1:$S$51</definedName>
    <definedName name="Z_D8E90C30_C61D_40A7_989F_8651AA8E91E2_.wvu.PrintArea" localSheetId="9" hidden="1">'12fp_anexo C'!$A$1:$L$45</definedName>
    <definedName name="Z_D8E90C30_C61D_40A7_989F_8651AA8E91E2_.wvu.PrintArea" localSheetId="11" hidden="1">'14ganhos'!$A$1:$O$57</definedName>
    <definedName name="Z_D8E90C30_C61D_40A7_989F_8651AA8E91E2_.wvu.PrintArea" localSheetId="12" hidden="1">'15salários'!$A$1:$K$49</definedName>
    <definedName name="Z_D8E90C30_C61D_40A7_989F_8651AA8E91E2_.wvu.PrintArea" localSheetId="13" hidden="1">'16irct'!$A$1:$S$80</definedName>
    <definedName name="Z_D8E90C30_C61D_40A7_989F_8651AA8E91E2_.wvu.PrintArea" localSheetId="15" hidden="1">'18ssocial'!$A$1:$N$69</definedName>
    <definedName name="Z_D8E90C30_C61D_40A7_989F_8651AA8E91E2_.wvu.PrintArea" localSheetId="16" hidden="1">'19ssocial'!$A$1:$O$80</definedName>
    <definedName name="Z_D8E90C30_C61D_40A7_989F_8651AA8E91E2_.wvu.PrintArea" localSheetId="18" hidden="1">'21destaque'!$A$1:$S$73</definedName>
    <definedName name="Z_D8E90C30_C61D_40A7_989F_8651AA8E91E2_.wvu.PrintArea" localSheetId="20" hidden="1">'23conceito'!$A$1:$AG$71</definedName>
    <definedName name="Z_D8E90C30_C61D_40A7_989F_8651AA8E91E2_.wvu.PrintArea" localSheetId="21" hidden="1">'24conceito'!$A$1:$AG$73</definedName>
    <definedName name="Z_D8E90C30_C61D_40A7_989F_8651AA8E91E2_.wvu.PrintArea" localSheetId="3" hidden="1">'6populacao1'!$A$1:$P$58</definedName>
    <definedName name="Z_D8E90C30_C61D_40A7_989F_8651AA8E91E2_.wvu.PrintArea" localSheetId="4" hidden="1">'7empregoINE1'!$A$1:$P$65</definedName>
    <definedName name="Z_D8E90C30_C61D_40A7_989F_8651AA8E91E2_.wvu.PrintArea" localSheetId="5" hidden="1">'8desemprego_INE1'!$A$1:$P$59</definedName>
    <definedName name="Z_D8E90C30_C61D_40A7_989F_8651AA8E91E2_.wvu.PrintArea" localSheetId="6" hidden="1">'9lay_off'!$A$1:$S$61</definedName>
    <definedName name="Z_D8E90C30_C61D_40A7_989F_8651AA8E91E2_.wvu.PrintArea" localSheetId="0" hidden="1">capa!$A$1:$L$61</definedName>
    <definedName name="Z_D8E90C30_C61D_40A7_989F_8651AA8E91E2_.wvu.PrintArea" localSheetId="22" hidden="1">contracapa!$A$1:$E$54</definedName>
    <definedName name="Z_D8E90C30_C61D_40A7_989F_8651AA8E91E2_.wvu.PrintArea" localSheetId="2" hidden="1">fontes!$A$1:$O$40</definedName>
    <definedName name="Z_D8E90C30_C61D_40A7_989F_8651AA8E91E2_.wvu.PrintArea" localSheetId="1" hidden="1">introducao!$A$1:$O$51</definedName>
    <definedName name="Z_D8E90C30_C61D_40A7_989F_8651AA8E91E2_.wvu.Rows" localSheetId="8" hidden="1">'11desemprego_IEFP'!#REF!,'11desemprego_IEFP'!#REF!</definedName>
    <definedName name="Z_D8E90C30_C61D_40A7_989F_8651AA8E91E2_.wvu.Rows" localSheetId="9" hidden="1">'12fp_anexo C'!#REF!,'12fp_anexo C'!#REF!</definedName>
    <definedName name="Z_D8E90C30_C61D_40A7_989F_8651AA8E91E2_.wvu.Rows" localSheetId="11" hidden="1">'14ganhos'!#REF!</definedName>
    <definedName name="Z_D8E90C30_C61D_40A7_989F_8651AA8E91E2_.wvu.Rows" localSheetId="12" hidden="1">'15salários'!$29:$30,'15salários'!#REF!</definedName>
    <definedName name="Z_D8E90C30_C61D_40A7_989F_8651AA8E91E2_.wvu.Rows" localSheetId="13" hidden="1">'16irct'!#REF!</definedName>
    <definedName name="Z_D8E90C30_C61D_40A7_989F_8651AA8E91E2_.wvu.Rows" localSheetId="15" hidden="1">'18ssocial'!$31:$31</definedName>
    <definedName name="Z_D8E90C30_C61D_40A7_989F_8651AA8E91E2_.wvu.Rows" localSheetId="16" hidden="1">'19ssocial'!#REF!</definedName>
    <definedName name="Z_D8E90C30_C61D_40A7_989F_8651AA8E91E2_.wvu.Rows" localSheetId="18" hidden="1">'21destaque'!#REF!,'21destaque'!#REF!</definedName>
    <definedName name="Z_D8E90C30_C61D_40A7_989F_8651AA8E91E2_.wvu.Rows" localSheetId="20" hidden="1">'23conceito'!#REF!</definedName>
    <definedName name="Z_D8E90C30_C61D_40A7_989F_8651AA8E91E2_.wvu.Rows" localSheetId="21" hidden="1">'24conceito'!$8:$9</definedName>
    <definedName name="Z_D8E90C30_C61D_40A7_989F_8651AA8E91E2_.wvu.Rows" localSheetId="3" hidden="1">'6populacao1'!#REF!,'6populacao1'!#REF!,'6populacao1'!$30:$55,'6populacao1'!#REF!</definedName>
    <definedName name="Z_D8E90C30_C61D_40A7_989F_8651AA8E91E2_.wvu.Rows" localSheetId="4" hidden="1">'7empregoINE1'!#REF!,'7empregoINE1'!#REF!</definedName>
    <definedName name="Z_D8E90C30_C61D_40A7_989F_8651AA8E91E2_.wvu.Rows" localSheetId="6" hidden="1">'9lay_off'!#REF!,'9lay_off'!#REF!,'9lay_off'!#REF!</definedName>
  </definedNames>
  <calcPr calcId="162913"/>
  <customWorkbookViews>
    <customWorkbookView name="Carla.Lopes - Vista pessoal" guid="{D8E90C30-C61D-40A7-989F-8651AA8E91E2}" mergeInterval="0" personalView="1" maximized="1" xWindow="1" yWindow="1" windowWidth="1436" windowHeight="636" tabRatio="792" activeSheetId="22"/>
    <customWorkbookView name="Teresa Feliciano - Vista pessoal" guid="{5859C3A0-D6FB-40D9-B6C2-346CB5A63A0A}" mergeInterval="0" personalView="1" maximized="1" xWindow="1" yWindow="1" windowWidth="1276" windowHeight="752" tabRatio="551" activeSheetId="20"/>
    <customWorkbookView name="Joana.Matos - Vista pessoal" guid="{87E9DA1B-1CEB-458D-87A5-C4E38BAE485A}" mergeInterval="0" personalView="1" maximized="1" xWindow="1" yWindow="1" windowWidth="1276" windowHeight="752" tabRatio="551" activeSheetId="16"/>
  </customWorkbookViews>
  <fileRecoveryPr autoRecover="0"/>
</workbook>
</file>

<file path=xl/calcChain.xml><?xml version="1.0" encoding="utf-8"?>
<calcChain xmlns="http://schemas.openxmlformats.org/spreadsheetml/2006/main">
  <c r="J84" i="885" l="1"/>
  <c r="C57" i="883" l="1"/>
  <c r="M40" i="882" l="1"/>
  <c r="K40" i="882"/>
  <c r="I40" i="882"/>
  <c r="G40" i="882"/>
  <c r="E40" i="882"/>
  <c r="M43" i="881"/>
  <c r="K43" i="881"/>
  <c r="I43" i="881"/>
  <c r="G43" i="881"/>
  <c r="E43" i="881"/>
  <c r="M33" i="880"/>
  <c r="K33" i="880"/>
  <c r="I33" i="880"/>
  <c r="G33" i="880"/>
  <c r="E33" i="880"/>
  <c r="E21" i="882" l="1"/>
  <c r="M21" i="882"/>
  <c r="I36" i="881"/>
  <c r="K37" i="881"/>
  <c r="E38" i="881"/>
  <c r="M38" i="881"/>
  <c r="E36" i="881"/>
  <c r="M36" i="881"/>
  <c r="I38" i="881"/>
  <c r="G36" i="881"/>
  <c r="K38" i="881"/>
  <c r="I37" i="881"/>
  <c r="I21" i="882"/>
  <c r="K36" i="881"/>
  <c r="G37" i="881"/>
  <c r="G21" i="882"/>
  <c r="K21" i="882"/>
  <c r="E37" i="881"/>
  <c r="M37" i="881"/>
  <c r="G38" i="881"/>
  <c r="K31" i="6" l="1"/>
  <c r="K35" i="7" l="1"/>
  <c r="K43" i="500" l="1"/>
  <c r="K6" i="500"/>
  <c r="M24" i="458"/>
  <c r="M25" i="458" l="1"/>
  <c r="L25" i="458"/>
  <c r="M27" i="458"/>
  <c r="M26" i="458"/>
  <c r="L27" i="458"/>
  <c r="L26" i="458"/>
  <c r="K27" i="458"/>
  <c r="J27" i="458"/>
  <c r="I27" i="458"/>
  <c r="H27" i="458"/>
  <c r="G27" i="458"/>
  <c r="K26" i="458"/>
  <c r="J26" i="458"/>
  <c r="I26" i="458"/>
  <c r="H26" i="458"/>
  <c r="G26" i="458"/>
  <c r="K25" i="458"/>
  <c r="J25" i="458"/>
  <c r="I25" i="458"/>
  <c r="H25" i="458"/>
  <c r="G25" i="458"/>
  <c r="L24" i="458"/>
  <c r="K24" i="458"/>
  <c r="J24" i="458"/>
  <c r="I24" i="458"/>
  <c r="H24" i="458"/>
  <c r="G24" i="458"/>
  <c r="C66" i="500" l="1"/>
  <c r="AN6" i="500" l="1"/>
  <c r="AD27" i="500" l="1"/>
  <c r="AM27" i="500" s="1"/>
  <c r="AD9" i="500"/>
  <c r="AM9" i="500" s="1"/>
  <c r="AD10" i="500"/>
  <c r="AM10" i="500" s="1"/>
  <c r="AD11" i="500"/>
  <c r="AM11" i="500" s="1"/>
  <c r="AD12" i="500"/>
  <c r="AM12" i="500" s="1"/>
  <c r="AD13" i="500"/>
  <c r="AM13" i="500" s="1"/>
  <c r="AD14" i="500"/>
  <c r="AM14" i="500" s="1"/>
  <c r="AD15" i="500"/>
  <c r="AM15" i="500" s="1"/>
  <c r="AD16" i="500"/>
  <c r="AM16" i="500" s="1"/>
  <c r="AD17" i="500"/>
  <c r="AM17" i="500" s="1"/>
  <c r="AD18" i="500"/>
  <c r="AM18" i="500" s="1"/>
  <c r="AD19" i="500"/>
  <c r="AM19" i="500" s="1"/>
  <c r="AD20" i="500"/>
  <c r="AM20" i="500" s="1"/>
  <c r="AD21" i="500"/>
  <c r="AM21" i="500" s="1"/>
  <c r="AD22" i="500"/>
  <c r="AM22" i="500" s="1"/>
  <c r="AD23" i="500"/>
  <c r="AM23" i="500" s="1"/>
  <c r="AD24" i="500"/>
  <c r="AM24" i="500" s="1"/>
  <c r="AD25" i="500"/>
  <c r="AM25" i="500" s="1"/>
  <c r="AD26" i="500"/>
  <c r="AM26" i="500" s="1"/>
  <c r="AD8" i="500"/>
  <c r="AM8" i="500" s="1"/>
  <c r="K44" i="500" l="1"/>
  <c r="K7" i="500"/>
  <c r="AF9" i="500" l="1"/>
  <c r="AF11" i="500"/>
  <c r="AF13" i="500"/>
  <c r="AF15" i="500"/>
  <c r="AF17" i="500"/>
  <c r="AF19" i="500"/>
  <c r="AF21" i="500"/>
  <c r="AF23" i="500"/>
  <c r="AF25" i="500"/>
  <c r="AF27" i="500"/>
  <c r="AF10" i="500"/>
  <c r="AF12" i="500"/>
  <c r="AF14" i="500"/>
  <c r="AF16" i="500"/>
  <c r="AF18" i="500"/>
  <c r="AF20" i="500"/>
  <c r="AF22" i="500"/>
  <c r="AF24" i="500"/>
  <c r="AF26" i="500"/>
  <c r="AF8" i="500"/>
  <c r="AH8" i="500"/>
  <c r="AH10" i="500"/>
  <c r="AH12" i="500"/>
  <c r="AH14" i="500"/>
  <c r="AO14" i="500" s="1"/>
  <c r="AH16" i="500"/>
  <c r="AO16" i="500" s="1"/>
  <c r="AH18" i="500"/>
  <c r="AH20" i="500"/>
  <c r="AO20" i="500" s="1"/>
  <c r="AH22" i="500"/>
  <c r="AO22" i="500" s="1"/>
  <c r="AH24" i="500"/>
  <c r="AO24" i="500" s="1"/>
  <c r="AH26" i="500"/>
  <c r="AO26" i="500" s="1"/>
  <c r="AH9" i="500"/>
  <c r="AH11" i="500"/>
  <c r="AH13" i="500"/>
  <c r="AH15" i="500"/>
  <c r="AH17" i="500"/>
  <c r="AH19" i="500"/>
  <c r="AH21" i="500"/>
  <c r="AH23" i="500"/>
  <c r="AH25" i="500"/>
  <c r="AH27" i="500"/>
  <c r="P62" i="500"/>
  <c r="AE9" i="500"/>
  <c r="AE11" i="500"/>
  <c r="AE13" i="500"/>
  <c r="AE15" i="500"/>
  <c r="AE17" i="500"/>
  <c r="AE19" i="500"/>
  <c r="AE21" i="500"/>
  <c r="AE23" i="500"/>
  <c r="AE25" i="500"/>
  <c r="AE27" i="500"/>
  <c r="AG9" i="500"/>
  <c r="AG11" i="500"/>
  <c r="AG13" i="500"/>
  <c r="AG15" i="500"/>
  <c r="AG17" i="500"/>
  <c r="AG19" i="500"/>
  <c r="AG21" i="500"/>
  <c r="AG23" i="500"/>
  <c r="AG25" i="500"/>
  <c r="AG27" i="500"/>
  <c r="AE8" i="500"/>
  <c r="AE10" i="500"/>
  <c r="AE12" i="500"/>
  <c r="AE14" i="500"/>
  <c r="AE16" i="500"/>
  <c r="AE18" i="500"/>
  <c r="AE20" i="500"/>
  <c r="AE22" i="500"/>
  <c r="AE24" i="500"/>
  <c r="AE26" i="500"/>
  <c r="AG8" i="500"/>
  <c r="AG10" i="500"/>
  <c r="AG12" i="500"/>
  <c r="AG14" i="500"/>
  <c r="AG16" i="500"/>
  <c r="AG18" i="500"/>
  <c r="AG20" i="500"/>
  <c r="AG22" i="500"/>
  <c r="AG24" i="500"/>
  <c r="AG26" i="500"/>
  <c r="AO12" i="500" l="1"/>
  <c r="AO18" i="500"/>
  <c r="AO8" i="500"/>
  <c r="AN25" i="500"/>
  <c r="AN24" i="500"/>
  <c r="AN16" i="500"/>
  <c r="AN8" i="500"/>
  <c r="AN22" i="500"/>
  <c r="AN17" i="500"/>
  <c r="AN14" i="500"/>
  <c r="AN23" i="500"/>
  <c r="AN9" i="500"/>
  <c r="AN15" i="500"/>
  <c r="AN26" i="500"/>
  <c r="AN18" i="500"/>
  <c r="AN10" i="500"/>
  <c r="AN27" i="500"/>
  <c r="AN19" i="500"/>
  <c r="AN11" i="500"/>
  <c r="AO10" i="500"/>
  <c r="AN20" i="500"/>
  <c r="AN12" i="500"/>
  <c r="AN21" i="500"/>
  <c r="AN13" i="500"/>
  <c r="O8" i="500"/>
  <c r="Q8" i="500"/>
  <c r="O45" i="500"/>
  <c r="AO27" i="500"/>
  <c r="AO23" i="500"/>
  <c r="AO19" i="500"/>
  <c r="AO15" i="500"/>
  <c r="AO11" i="500"/>
  <c r="J44" i="500"/>
  <c r="Q45" i="500"/>
  <c r="AO25" i="500"/>
  <c r="AO21" i="500"/>
  <c r="AO17" i="500"/>
  <c r="AO13" i="500"/>
  <c r="AO9" i="500"/>
  <c r="E44" i="500"/>
  <c r="I44" i="500"/>
  <c r="G44" i="500"/>
  <c r="F44" i="500"/>
  <c r="H44" i="500"/>
  <c r="Q69" i="491" l="1"/>
  <c r="Q68" i="491"/>
  <c r="Q72" i="491"/>
  <c r="Q71" i="491"/>
  <c r="Q70" i="491"/>
  <c r="H67" i="860" l="1"/>
  <c r="F67" i="860" l="1"/>
  <c r="L67" i="860"/>
  <c r="G67" i="860"/>
  <c r="J67" i="860"/>
  <c r="I67" i="860"/>
  <c r="K67" i="860"/>
  <c r="E67" i="860"/>
  <c r="M67" i="860"/>
</calcChain>
</file>

<file path=xl/sharedStrings.xml><?xml version="1.0" encoding="utf-8"?>
<sst xmlns="http://schemas.openxmlformats.org/spreadsheetml/2006/main" count="1676" uniqueCount="708">
  <si>
    <t>invalidez, velhice e sobrevivência</t>
  </si>
  <si>
    <t>desemprego e apoio ao emprego</t>
  </si>
  <si>
    <t>população total</t>
  </si>
  <si>
    <t xml:space="preserve"> n.d.</t>
  </si>
  <si>
    <t xml:space="preserve"> Conceitos</t>
  </si>
  <si>
    <t>valor inferior a 0,1 da unidade utilizada</t>
  </si>
  <si>
    <t>salários na construção civil e obras públicas</t>
  </si>
  <si>
    <t>população desempregada</t>
  </si>
  <si>
    <t>retribuição mínima mensal garantida</t>
  </si>
  <si>
    <t>-</t>
  </si>
  <si>
    <r>
      <t>ISSN</t>
    </r>
    <r>
      <rPr>
        <sz val="8"/>
        <color indexed="63"/>
        <rFont val="Arial"/>
        <family val="2"/>
      </rPr>
      <t xml:space="preserve"> 0873-4682</t>
    </r>
  </si>
  <si>
    <t xml:space="preserve"> Trabalho</t>
  </si>
  <si>
    <t xml:space="preserve"> Formação Profissional</t>
  </si>
  <si>
    <t>população com emprego</t>
  </si>
  <si>
    <t>índice de preços no consumidor</t>
  </si>
  <si>
    <t xml:space="preserve"> o.o</t>
  </si>
  <si>
    <t>prestações familiares</t>
  </si>
  <si>
    <t xml:space="preserve">Sinais convencionais  </t>
  </si>
  <si>
    <t>estrutura empresarial</t>
  </si>
  <si>
    <r>
      <t>Depósito Legal</t>
    </r>
    <r>
      <rPr>
        <sz val="8"/>
        <color indexed="63"/>
        <rFont val="Arial"/>
        <family val="2"/>
      </rPr>
      <t>: 100553/96</t>
    </r>
  </si>
  <si>
    <t>valor inferior a metade da unidade utilizada</t>
  </si>
  <si>
    <t xml:space="preserve"> Fontes</t>
  </si>
  <si>
    <t>doença</t>
  </si>
  <si>
    <r>
      <t>Periodicidade</t>
    </r>
    <r>
      <rPr>
        <sz val="8"/>
        <color indexed="63"/>
        <rFont val="Arial"/>
        <family val="2"/>
      </rPr>
      <t>: Mensal</t>
    </r>
  </si>
  <si>
    <t xml:space="preserve">Dados recolhidos até:    </t>
  </si>
  <si>
    <t>desemprego registado - no fim do período</t>
  </si>
  <si>
    <t>ganhos médios</t>
  </si>
  <si>
    <t>Índice</t>
  </si>
  <si>
    <t>desemprego registado, ofertas e colocações - ao longo do período</t>
  </si>
  <si>
    <t xml:space="preserve"> Segurança Social</t>
  </si>
  <si>
    <t>rendimento social de inserção</t>
  </si>
  <si>
    <t>acidentes de trabalho</t>
  </si>
  <si>
    <t xml:space="preserve"> População, Emprego e Desemprego</t>
  </si>
  <si>
    <t xml:space="preserve"> Quadros sinópticos</t>
  </si>
  <si>
    <t xml:space="preserve"> </t>
  </si>
  <si>
    <t xml:space="preserve">ISSN: 0873 - 4682  </t>
  </si>
  <si>
    <t>valor nulo</t>
  </si>
  <si>
    <t>valor não disponível</t>
  </si>
  <si>
    <t xml:space="preserve"> Informação em destaque</t>
  </si>
  <si>
    <t>valor inferior à unidade utilizada</t>
  </si>
  <si>
    <r>
      <t xml:space="preserve"> §</t>
    </r>
    <r>
      <rPr>
        <sz val="8"/>
        <color indexed="63"/>
        <rFont val="Arial"/>
        <family val="2"/>
      </rPr>
      <t xml:space="preserve">  </t>
    </r>
  </si>
  <si>
    <r>
      <t xml:space="preserve"> o</t>
    </r>
    <r>
      <rPr>
        <sz val="8"/>
        <color indexed="63"/>
        <rFont val="Arial"/>
        <family val="2"/>
      </rPr>
      <t xml:space="preserve"> </t>
    </r>
  </si>
  <si>
    <t xml:space="preserve"> Ficha Técnica</t>
  </si>
  <si>
    <t xml:space="preserve">Introdução </t>
  </si>
  <si>
    <t xml:space="preserve">  - </t>
  </si>
  <si>
    <t>população em educação ou formação</t>
  </si>
  <si>
    <r>
      <t>Título</t>
    </r>
    <r>
      <rPr>
        <sz val="8"/>
        <color indexed="63"/>
        <rFont val="Arial"/>
        <family val="2"/>
      </rPr>
      <t>: Boletim Estatístico    -</t>
    </r>
  </si>
  <si>
    <t>tendências do mercado de trabalho</t>
  </si>
  <si>
    <t>instrumentos de regulamentação coletiva do trabalho</t>
  </si>
  <si>
    <t>Publicação eletrónica mensal</t>
  </si>
  <si>
    <r>
      <t>Formato:</t>
    </r>
    <r>
      <rPr>
        <sz val="8"/>
        <color indexed="63"/>
        <rFont val="Arial"/>
        <family val="2"/>
      </rPr>
      <t xml:space="preserve"> publicação em suporte eletrónico</t>
    </r>
  </si>
  <si>
    <r>
      <t xml:space="preserve">INE, Inquérito Qualitativo de Conjuntura aos Consumidores </t>
    </r>
    <r>
      <rPr>
        <sz val="8"/>
        <color indexed="63"/>
        <rFont val="Arial"/>
        <family val="2"/>
      </rPr>
      <t>- inquérito harmonizado a nível europeu, de carácter mensal com o objetivo de recolha de informação que forneça as opiniões (avaliações/expectativas) dos consumidores sobre a situação económica e financeira das famílias, bem como as suas expectativas sobre a evolução próxima da economia.</t>
    </r>
  </si>
  <si>
    <r>
      <t xml:space="preserve">INE, Inquéritos Qualitativos de Conjuntura às Empresas (Indústria Transformadora, Construção e Obras Públicas e Serviços) </t>
    </r>
    <r>
      <rPr>
        <sz val="8"/>
        <color indexed="63"/>
        <rFont val="Arial"/>
        <family val="2"/>
      </rPr>
      <t xml:space="preserve">- inquérito mensal, harmonizado a nível europeu, com o objetivo de recolha de informação que forneça as opiniões (avaliações/expectativas) dos agentes económicos/empresários sobre a evolução da atividade económica da sua própria empresa. Da conjugação das opiniões dos empresários, torna-se possível avaliar não só a situação do sector, como também as </t>
    </r>
    <r>
      <rPr>
        <sz val="8"/>
        <color rgb="FF333333"/>
        <rFont val="Arial"/>
        <family val="2"/>
      </rPr>
      <t>respetivas perspetivas.</t>
    </r>
  </si>
  <si>
    <r>
      <t>Para uma perceção mais completa das características e conteúdo dos dados estatísticos constantes dos quadros apresentados, dever-se-á consultar as fontes</t>
    </r>
    <r>
      <rPr>
        <sz val="8"/>
        <color rgb="FF333333"/>
        <rFont val="Arial"/>
        <family val="2"/>
      </rPr>
      <t xml:space="preserve"> respetivas neles indicadas:</t>
    </r>
  </si>
  <si>
    <t>Beja</t>
  </si>
  <si>
    <t>Évora</t>
  </si>
  <si>
    <t>Portalegre</t>
  </si>
  <si>
    <t>Setúbal</t>
  </si>
  <si>
    <t>Lisboa</t>
  </si>
  <si>
    <t>Leiria</t>
  </si>
  <si>
    <t>Coimbra</t>
  </si>
  <si>
    <t>Aveiro</t>
  </si>
  <si>
    <t>Porto</t>
  </si>
  <si>
    <t>Braga</t>
  </si>
  <si>
    <t>Viana do Castelo</t>
  </si>
  <si>
    <t>Bragança</t>
  </si>
  <si>
    <t>Vila Real</t>
  </si>
  <si>
    <t>total</t>
  </si>
  <si>
    <t>(percentagem)</t>
  </si>
  <si>
    <t>Continente</t>
  </si>
  <si>
    <t>Mulheres</t>
  </si>
  <si>
    <t>Homens</t>
  </si>
  <si>
    <t>Portugal</t>
  </si>
  <si>
    <t>Faro</t>
  </si>
  <si>
    <t>Castelo Branco</t>
  </si>
  <si>
    <t>Guarda</t>
  </si>
  <si>
    <t>Viseu</t>
  </si>
  <si>
    <t>(número)</t>
  </si>
  <si>
    <t>Santarém</t>
  </si>
  <si>
    <t xml:space="preserve">Serralheiro civil </t>
  </si>
  <si>
    <t>Canalizador</t>
  </si>
  <si>
    <t>Estucador</t>
  </si>
  <si>
    <t>Espalhador de betuminosos</t>
  </si>
  <si>
    <t>Armador de ferro</t>
  </si>
  <si>
    <t>(euros)</t>
  </si>
  <si>
    <t>outubro</t>
  </si>
  <si>
    <t>abril</t>
  </si>
  <si>
    <t>Mais informação em:  http://www.ine.pt</t>
  </si>
  <si>
    <t>principais variações face ao mês anterior</t>
  </si>
  <si>
    <t>Homóloga</t>
  </si>
  <si>
    <t>Em cadeia</t>
  </si>
  <si>
    <t>variação</t>
  </si>
  <si>
    <t>jan.</t>
  </si>
  <si>
    <t>dez.</t>
  </si>
  <si>
    <t>nov.</t>
  </si>
  <si>
    <t>out.</t>
  </si>
  <si>
    <t>set.</t>
  </si>
  <si>
    <t>ago.</t>
  </si>
  <si>
    <t>jul.</t>
  </si>
  <si>
    <t>jun.</t>
  </si>
  <si>
    <t>mai.</t>
  </si>
  <si>
    <t>abr.</t>
  </si>
  <si>
    <t>mar.</t>
  </si>
  <si>
    <t>fev.</t>
  </si>
  <si>
    <t>convenções publicadas</t>
  </si>
  <si>
    <t>%</t>
  </si>
  <si>
    <t>Zonas brancas (trab. administrativos)</t>
  </si>
  <si>
    <r>
      <t>U.</t>
    </r>
    <r>
      <rPr>
        <sz val="8"/>
        <color indexed="63"/>
        <rFont val="Arial"/>
        <family val="2"/>
      </rPr>
      <t xml:space="preserve"> At.org.inter. e out.inst.extra-territ.</t>
    </r>
  </si>
  <si>
    <r>
      <t>T.</t>
    </r>
    <r>
      <rPr>
        <sz val="8"/>
        <color indexed="63"/>
        <rFont val="Arial"/>
        <family val="2"/>
      </rPr>
      <t xml:space="preserve"> At.fam.p.dom.e a.pr.fam.p/uso próp.</t>
    </r>
  </si>
  <si>
    <r>
      <t xml:space="preserve">S. </t>
    </r>
    <r>
      <rPr>
        <sz val="8"/>
        <color indexed="63"/>
        <rFont val="Arial"/>
        <family val="2"/>
      </rPr>
      <t>Outras atividades de serviços</t>
    </r>
  </si>
  <si>
    <r>
      <t xml:space="preserve">Q. </t>
    </r>
    <r>
      <rPr>
        <sz val="8"/>
        <color indexed="63"/>
        <rFont val="Arial"/>
        <family val="2"/>
      </rPr>
      <t>Ativ. de saúde hum. e apoio social</t>
    </r>
  </si>
  <si>
    <r>
      <t>P.</t>
    </r>
    <r>
      <rPr>
        <sz val="8"/>
        <color indexed="63"/>
        <rFont val="Arial"/>
        <family val="2"/>
      </rPr>
      <t xml:space="preserve"> Educação</t>
    </r>
  </si>
  <si>
    <r>
      <rPr>
        <b/>
        <sz val="8"/>
        <color indexed="63"/>
        <rFont val="Arial"/>
        <family val="2"/>
      </rPr>
      <t>O.</t>
    </r>
    <r>
      <rPr>
        <sz val="8"/>
        <color indexed="63"/>
        <rFont val="Arial"/>
        <family val="2"/>
      </rPr>
      <t xml:space="preserve"> Adm. púb.e defesa; seg.social obrig.</t>
    </r>
  </si>
  <si>
    <r>
      <t>N.</t>
    </r>
    <r>
      <rPr>
        <sz val="8"/>
        <color indexed="63"/>
        <rFont val="Arial"/>
        <family val="2"/>
      </rPr>
      <t xml:space="preserve"> Ativ. admin. e dos serv. de apoio</t>
    </r>
  </si>
  <si>
    <r>
      <t>M.</t>
    </r>
    <r>
      <rPr>
        <sz val="8"/>
        <color indexed="63"/>
        <rFont val="Arial"/>
        <family val="2"/>
      </rPr>
      <t xml:space="preserve"> Ativ.de consult., cient., téc. e simil.</t>
    </r>
  </si>
  <si>
    <r>
      <t>K.</t>
    </r>
    <r>
      <rPr>
        <sz val="8"/>
        <color indexed="63"/>
        <rFont val="Arial"/>
        <family val="2"/>
      </rPr>
      <t xml:space="preserve"> Ativ. financeiras e de seguros</t>
    </r>
  </si>
  <si>
    <r>
      <t>J.</t>
    </r>
    <r>
      <rPr>
        <sz val="8"/>
        <color indexed="63"/>
        <rFont val="Arial"/>
        <family val="2"/>
      </rPr>
      <t xml:space="preserve"> Ativ. de inform. e de comunicação</t>
    </r>
  </si>
  <si>
    <r>
      <t>I.</t>
    </r>
    <r>
      <rPr>
        <sz val="8"/>
        <color indexed="63"/>
        <rFont val="Arial"/>
        <family val="2"/>
      </rPr>
      <t xml:space="preserve"> Alojamento, restauração e similares</t>
    </r>
  </si>
  <si>
    <r>
      <t>H.</t>
    </r>
    <r>
      <rPr>
        <sz val="8"/>
        <color indexed="63"/>
        <rFont val="Arial"/>
        <family val="2"/>
      </rPr>
      <t xml:space="preserve"> Transportes e armazenagem</t>
    </r>
  </si>
  <si>
    <r>
      <t>G.</t>
    </r>
    <r>
      <rPr>
        <sz val="8"/>
        <color indexed="63"/>
        <rFont val="Arial"/>
        <family val="2"/>
      </rPr>
      <t xml:space="preserve"> Com.gros. e ret., rep. veíc. aut.</t>
    </r>
  </si>
  <si>
    <r>
      <rPr>
        <b/>
        <sz val="8"/>
        <color indexed="63"/>
        <rFont val="Arial"/>
        <family val="2"/>
      </rPr>
      <t>F.</t>
    </r>
    <r>
      <rPr>
        <sz val="8"/>
        <color indexed="63"/>
        <rFont val="Arial"/>
        <family val="2"/>
      </rPr>
      <t xml:space="preserve"> Construção</t>
    </r>
  </si>
  <si>
    <r>
      <rPr>
        <b/>
        <sz val="8"/>
        <color indexed="63"/>
        <rFont val="Arial"/>
        <family val="2"/>
      </rPr>
      <t>E.</t>
    </r>
    <r>
      <rPr>
        <sz val="8"/>
        <color indexed="63"/>
        <rFont val="Arial"/>
        <family val="2"/>
      </rPr>
      <t xml:space="preserve"> Captação, trat.,distr.; san.,despol.</t>
    </r>
  </si>
  <si>
    <r>
      <t>D.</t>
    </r>
    <r>
      <rPr>
        <sz val="8"/>
        <color indexed="63"/>
        <rFont val="Arial"/>
        <family val="2"/>
      </rPr>
      <t xml:space="preserve"> Elet.gás,vapor,ág.quente/fria,ar frio</t>
    </r>
  </si>
  <si>
    <r>
      <t>C.</t>
    </r>
    <r>
      <rPr>
        <sz val="8"/>
        <color indexed="63"/>
        <rFont val="Arial"/>
        <family val="2"/>
      </rPr>
      <t xml:space="preserve"> Indústrias transformadoras</t>
    </r>
  </si>
  <si>
    <r>
      <t>B.</t>
    </r>
    <r>
      <rPr>
        <sz val="8"/>
        <color indexed="63"/>
        <rFont val="Arial"/>
        <family val="2"/>
      </rPr>
      <t xml:space="preserve"> Indústrias extrativas</t>
    </r>
  </si>
  <si>
    <r>
      <rPr>
        <b/>
        <sz val="8"/>
        <color indexed="63"/>
        <rFont val="Arial"/>
        <family val="2"/>
      </rPr>
      <t>A.</t>
    </r>
    <r>
      <rPr>
        <sz val="8"/>
        <color indexed="63"/>
        <rFont val="Arial"/>
        <family val="2"/>
      </rPr>
      <t xml:space="preserve"> Agric, pr. animal,caça, flor.e pesca</t>
    </r>
  </si>
  <si>
    <t>informação mensal</t>
  </si>
  <si>
    <t xml:space="preserve">instrumentos de regulamentação coletiva do trabalho </t>
  </si>
  <si>
    <t>Outros</t>
  </si>
  <si>
    <t>Açores</t>
  </si>
  <si>
    <t>Madeira</t>
  </si>
  <si>
    <t>famílias com processamento de rendimento social de inserção (RSI)</t>
  </si>
  <si>
    <t>(número e euros)</t>
  </si>
  <si>
    <t>Mais informação em:  http://www.seg-social.pt</t>
  </si>
  <si>
    <t>Invalidez</t>
  </si>
  <si>
    <t xml:space="preserve">Velhice </t>
  </si>
  <si>
    <t>Sobrevivência</t>
  </si>
  <si>
    <t>titulares</t>
  </si>
  <si>
    <t>Abono de família</t>
  </si>
  <si>
    <t>Subsídio educação especial</t>
  </si>
  <si>
    <t>Subsídio de desemprego</t>
  </si>
  <si>
    <t>Subsídio social de desemprego inicial</t>
  </si>
  <si>
    <t>beneficiários</t>
  </si>
  <si>
    <t>Subsídio social de desemprego subsequente</t>
  </si>
  <si>
    <t>Prolongamento do subsídio social de desemprego</t>
  </si>
  <si>
    <t>valor médio do subsidio (€)</t>
  </si>
  <si>
    <t>Subsídio/ beneficiário</t>
  </si>
  <si>
    <t>Comércio</t>
  </si>
  <si>
    <r>
      <t>Serviços</t>
    </r>
    <r>
      <rPr>
        <b/>
        <vertAlign val="superscript"/>
        <sz val="8"/>
        <color indexed="63"/>
        <rFont val="Arial"/>
        <family val="2"/>
      </rPr>
      <t xml:space="preserve"> </t>
    </r>
    <r>
      <rPr>
        <vertAlign val="superscript"/>
        <sz val="8"/>
        <color indexed="63"/>
        <rFont val="Arial"/>
        <family val="2"/>
      </rPr>
      <t>(2)</t>
    </r>
  </si>
  <si>
    <t xml:space="preserve">Indústria Transformadora </t>
  </si>
  <si>
    <r>
      <t>Serviços</t>
    </r>
    <r>
      <rPr>
        <vertAlign val="superscript"/>
        <sz val="8"/>
        <color indexed="63"/>
        <rFont val="Arial"/>
        <family val="2"/>
      </rPr>
      <t xml:space="preserve"> (2)</t>
    </r>
  </si>
  <si>
    <t>desemprego registado:</t>
  </si>
  <si>
    <r>
      <t xml:space="preserve">ofertas ao longo do período </t>
    </r>
    <r>
      <rPr>
        <sz val="6"/>
        <color indexed="63"/>
        <rFont val="Arial"/>
        <family val="2"/>
      </rPr>
      <t>(vh/%)</t>
    </r>
  </si>
  <si>
    <t>(milhares)</t>
  </si>
  <si>
    <t>15 - 24 anos</t>
  </si>
  <si>
    <t xml:space="preserve">25 - 44 anos </t>
  </si>
  <si>
    <r>
      <t>45 e + anos</t>
    </r>
    <r>
      <rPr>
        <b/>
        <vertAlign val="superscript"/>
        <sz val="8"/>
        <color indexed="63"/>
        <rFont val="Arial"/>
        <family val="2"/>
      </rPr>
      <t xml:space="preserve"> </t>
    </r>
  </si>
  <si>
    <t>(milhares e estrutura em %)</t>
  </si>
  <si>
    <t>v.a.</t>
  </si>
  <si>
    <t>população com emprego - indicadores globais</t>
  </si>
  <si>
    <t>Indústria, const., energia e água</t>
  </si>
  <si>
    <t>Serviços</t>
  </si>
  <si>
    <t>Tempo completo</t>
  </si>
  <si>
    <t>Tempo parcial</t>
  </si>
  <si>
    <t>Trabalhadores por conta outrem</t>
  </si>
  <si>
    <t>Contrato sem termo</t>
  </si>
  <si>
    <t>Contrato com termo</t>
  </si>
  <si>
    <t>Trabalhadores por conta própria</t>
  </si>
  <si>
    <t>taxa de emprego (%)</t>
  </si>
  <si>
    <t>15 - 64 anos</t>
  </si>
  <si>
    <t>55 - 64 anos</t>
  </si>
  <si>
    <r>
      <t xml:space="preserve">disparidade entre sexos (M-H) </t>
    </r>
    <r>
      <rPr>
        <sz val="7"/>
        <color indexed="63"/>
        <rFont val="Arial"/>
        <family val="2"/>
      </rPr>
      <t>(p.p.)</t>
    </r>
  </si>
  <si>
    <t>(1) população ativa (15 e mais anos)/população total (15 e mais anos).</t>
  </si>
  <si>
    <t>população ativa</t>
  </si>
  <si>
    <t>Menos de 15 anos</t>
  </si>
  <si>
    <t>população total e ativa - indicadores globais</t>
  </si>
  <si>
    <t>informação anual</t>
  </si>
  <si>
    <t>população desempregada - indicadores globais</t>
  </si>
  <si>
    <t>desemprego total</t>
  </si>
  <si>
    <t>1.º Emprego</t>
  </si>
  <si>
    <t>Novo Emprego</t>
  </si>
  <si>
    <t>Até 11 meses</t>
  </si>
  <si>
    <t>12 meses e mais</t>
  </si>
  <si>
    <t>taxa de desemprego (%)</t>
  </si>
  <si>
    <r>
      <t xml:space="preserve">disparidade entre sexos </t>
    </r>
    <r>
      <rPr>
        <sz val="7"/>
        <color indexed="63"/>
        <rFont val="Arial"/>
        <family val="2"/>
      </rPr>
      <t>(M-H) (p.p.)</t>
    </r>
  </si>
  <si>
    <t>Norte</t>
  </si>
  <si>
    <t>Centro</t>
  </si>
  <si>
    <t xml:space="preserve">Lisboa </t>
  </si>
  <si>
    <t>Alentejo</t>
  </si>
  <si>
    <t>Algarve</t>
  </si>
  <si>
    <t>taxa de desemprego de longa duração (%)</t>
  </si>
  <si>
    <r>
      <t>disparidade entre sexos</t>
    </r>
    <r>
      <rPr>
        <sz val="7"/>
        <color indexed="63"/>
        <rFont val="Arial"/>
        <family val="2"/>
      </rPr>
      <t xml:space="preserve"> (M-H) (p.p.)</t>
    </r>
  </si>
  <si>
    <t>Alemanha</t>
  </si>
  <si>
    <t>Áustria</t>
  </si>
  <si>
    <t>Bélgica</t>
  </si>
  <si>
    <t>Eslováquia</t>
  </si>
  <si>
    <t>Espanha</t>
  </si>
  <si>
    <t>Finlândia</t>
  </si>
  <si>
    <t>França</t>
  </si>
  <si>
    <t>Holanda</t>
  </si>
  <si>
    <t>Irlanda</t>
  </si>
  <si>
    <t>Itália</t>
  </si>
  <si>
    <t>Luxemburgo</t>
  </si>
  <si>
    <t>Malta</t>
  </si>
  <si>
    <t>Zona Euro</t>
  </si>
  <si>
    <t>Bulgária</t>
  </si>
  <si>
    <t xml:space="preserve">Dinamarca </t>
  </si>
  <si>
    <t>Polónia</t>
  </si>
  <si>
    <t>República Checa</t>
  </si>
  <si>
    <t>Suécia</t>
  </si>
  <si>
    <t>UE27</t>
  </si>
  <si>
    <t>desemprego registado - ao longo do período</t>
  </si>
  <si>
    <t>1.º emprego</t>
  </si>
  <si>
    <t>Indúst., energia, água e construção</t>
  </si>
  <si>
    <t>Sem classificação</t>
  </si>
  <si>
    <t>ofertas de emprego - ao longo do período</t>
  </si>
  <si>
    <t xml:space="preserve">ofertas por 100 desempregados </t>
  </si>
  <si>
    <t>colocações - ao longo do período</t>
  </si>
  <si>
    <t>colocações/ofertas (%)</t>
  </si>
  <si>
    <t>pedidos de emprego - no fim do período</t>
  </si>
  <si>
    <t>Empregados</t>
  </si>
  <si>
    <t>Ocupados</t>
  </si>
  <si>
    <t>Menos de 25 anos</t>
  </si>
  <si>
    <t>25 e + anos</t>
  </si>
  <si>
    <r>
      <t>Novo emprego</t>
    </r>
    <r>
      <rPr>
        <vertAlign val="superscript"/>
        <sz val="8"/>
        <color indexed="63"/>
        <rFont val="Arial"/>
        <family val="2"/>
      </rPr>
      <t xml:space="preserve"> (1)</t>
    </r>
    <r>
      <rPr>
        <sz val="8"/>
        <color indexed="63"/>
        <rFont val="Arial"/>
        <family val="2"/>
      </rPr>
      <t xml:space="preserve"> </t>
    </r>
  </si>
  <si>
    <t>Menos de 1 ano</t>
  </si>
  <si>
    <t>1 ano e mais</t>
  </si>
  <si>
    <t>Nenhum nível de instrução</t>
  </si>
  <si>
    <t>Ens. Básico - 1.º ciclo</t>
  </si>
  <si>
    <t>Ens. Básico - 2.º ciclo</t>
  </si>
  <si>
    <t>Ens. Básico - 3.º ciclo</t>
  </si>
  <si>
    <t>Secundário</t>
  </si>
  <si>
    <t>Superior</t>
  </si>
  <si>
    <t>Total de trabalhadores</t>
  </si>
  <si>
    <r>
      <t xml:space="preserve">nota: </t>
    </r>
    <r>
      <rPr>
        <sz val="7"/>
        <color indexed="63"/>
        <rFont val="Arial"/>
        <family val="2"/>
      </rPr>
      <t>a informação por região NUT II foi classificada tendo em conta a Nomenclatura das Unidades Territoriais para Fins Estatísticos de 2002 (NUT 2002); a informação por  atividade económica, é codificada com a Classificação Portuguesa das Atividades Económicas, Revisão 3 (CAE-Rev.3).</t>
    </r>
  </si>
  <si>
    <r>
      <t xml:space="preserve"> - estrangeiros</t>
    </r>
    <r>
      <rPr>
        <sz val="8"/>
        <color indexed="63"/>
        <rFont val="Arial"/>
        <family val="2"/>
      </rPr>
      <t xml:space="preserve"> </t>
    </r>
    <r>
      <rPr>
        <sz val="6"/>
        <color indexed="63"/>
        <rFont val="Arial"/>
        <family val="2"/>
      </rPr>
      <t>(milhares)</t>
    </r>
    <r>
      <rPr>
        <sz val="7"/>
        <color indexed="63"/>
        <rFont val="Arial"/>
        <family val="2"/>
      </rPr>
      <t xml:space="preserve"> </t>
    </r>
    <r>
      <rPr>
        <vertAlign val="superscript"/>
        <sz val="8"/>
        <color indexed="63"/>
        <rFont val="Arial"/>
        <family val="2"/>
      </rPr>
      <t>(3)</t>
    </r>
  </si>
  <si>
    <r>
      <t>ao longo do período</t>
    </r>
    <r>
      <rPr>
        <sz val="7"/>
        <color indexed="63"/>
        <rFont val="Arial"/>
        <family val="2"/>
      </rPr>
      <t xml:space="preserve"> (vh/%)</t>
    </r>
  </si>
  <si>
    <t>fonte: INE, Índice de Preços no Consumidor.</t>
  </si>
  <si>
    <t xml:space="preserve">Lituânia </t>
  </si>
  <si>
    <t>Contrato coletivo (CCT)</t>
  </si>
  <si>
    <t>Acordo coletivo (ACT)</t>
  </si>
  <si>
    <t>Acordo de empresa (AE)</t>
  </si>
  <si>
    <t>Acordo de adesão (AA)</t>
  </si>
  <si>
    <t>Decisão de arbitragem voluntária (DA)</t>
  </si>
  <si>
    <t>Portaria de condições de trabalho (PCT)</t>
  </si>
  <si>
    <t>Portaria de extensão (PE)</t>
  </si>
  <si>
    <t>Encarregado da construção</t>
  </si>
  <si>
    <t>Pedreiro</t>
  </si>
  <si>
    <t>Carpinteiro de limpos e de toscos</t>
  </si>
  <si>
    <t>Ladrilhador</t>
  </si>
  <si>
    <t>Pintor da construção</t>
  </si>
  <si>
    <t>Eletricista de construção e similares</t>
  </si>
  <si>
    <t>Motorista de veículos pesados de mercadorias</t>
  </si>
  <si>
    <r>
      <t xml:space="preserve">Média </t>
    </r>
    <r>
      <rPr>
        <sz val="7"/>
        <color indexed="63"/>
        <rFont val="Arial"/>
        <family val="2"/>
      </rPr>
      <t>(últimos 12 meses)</t>
    </r>
  </si>
  <si>
    <r>
      <t xml:space="preserve">R. </t>
    </r>
    <r>
      <rPr>
        <sz val="8"/>
        <color indexed="63"/>
        <rFont val="Arial"/>
        <family val="2"/>
      </rPr>
      <t>Ativ. artísticas, espetáculos, desp. e recreativas</t>
    </r>
  </si>
  <si>
    <r>
      <t xml:space="preserve">Q. </t>
    </r>
    <r>
      <rPr>
        <sz val="8"/>
        <color indexed="63"/>
        <rFont val="Arial"/>
        <family val="2"/>
      </rPr>
      <t>Atividades de saúde humana e apoio social</t>
    </r>
  </si>
  <si>
    <r>
      <t xml:space="preserve">P. </t>
    </r>
    <r>
      <rPr>
        <sz val="8"/>
        <color indexed="63"/>
        <rFont val="Arial"/>
        <family val="2"/>
      </rPr>
      <t>Educação</t>
    </r>
  </si>
  <si>
    <r>
      <t xml:space="preserve">N. </t>
    </r>
    <r>
      <rPr>
        <sz val="8"/>
        <color indexed="63"/>
        <rFont val="Arial"/>
        <family val="2"/>
      </rPr>
      <t>Atividades administrativas e dos serviços de apoio</t>
    </r>
  </si>
  <si>
    <r>
      <t xml:space="preserve">M. </t>
    </r>
    <r>
      <rPr>
        <sz val="8"/>
        <color indexed="63"/>
        <rFont val="Arial"/>
        <family val="2"/>
      </rPr>
      <t>Ativ. consultoria, científicas, técnicas e similares</t>
    </r>
  </si>
  <si>
    <r>
      <t xml:space="preserve">L. </t>
    </r>
    <r>
      <rPr>
        <sz val="8"/>
        <color indexed="63"/>
        <rFont val="Arial"/>
        <family val="2"/>
      </rPr>
      <t>Atividades imobiliárias</t>
    </r>
  </si>
  <si>
    <r>
      <t xml:space="preserve">K. </t>
    </r>
    <r>
      <rPr>
        <sz val="8"/>
        <color indexed="63"/>
        <rFont val="Arial"/>
        <family val="2"/>
      </rPr>
      <t>Atividades financeiras e de seguros</t>
    </r>
  </si>
  <si>
    <r>
      <t xml:space="preserve">J. </t>
    </r>
    <r>
      <rPr>
        <sz val="8"/>
        <color indexed="63"/>
        <rFont val="Arial"/>
        <family val="2"/>
      </rPr>
      <t>Atividades de informação e de comunicação</t>
    </r>
  </si>
  <si>
    <r>
      <t xml:space="preserve">I. </t>
    </r>
    <r>
      <rPr>
        <sz val="8"/>
        <color indexed="63"/>
        <rFont val="Arial"/>
        <family val="2"/>
      </rPr>
      <t>Alojamento, restauração e similares</t>
    </r>
  </si>
  <si>
    <r>
      <t xml:space="preserve">H. </t>
    </r>
    <r>
      <rPr>
        <sz val="8"/>
        <color indexed="63"/>
        <rFont val="Arial"/>
        <family val="2"/>
      </rPr>
      <t>Transportes e armazenagem</t>
    </r>
  </si>
  <si>
    <r>
      <t xml:space="preserve">F. </t>
    </r>
    <r>
      <rPr>
        <sz val="8"/>
        <color indexed="63"/>
        <rFont val="Arial"/>
        <family val="2"/>
      </rPr>
      <t>Construção</t>
    </r>
  </si>
  <si>
    <r>
      <t xml:space="preserve">E. </t>
    </r>
    <r>
      <rPr>
        <sz val="8"/>
        <color indexed="63"/>
        <rFont val="Arial"/>
        <family val="2"/>
      </rPr>
      <t>Captação, tratamento, distrib.; san., despoluição</t>
    </r>
  </si>
  <si>
    <r>
      <t xml:space="preserve">D. </t>
    </r>
    <r>
      <rPr>
        <sz val="8"/>
        <color indexed="63"/>
        <rFont val="Arial"/>
        <family val="2"/>
      </rPr>
      <t>Eletricidade, gás, vapor, água quente/fria, ar frio</t>
    </r>
  </si>
  <si>
    <r>
      <t xml:space="preserve">C. </t>
    </r>
    <r>
      <rPr>
        <sz val="8"/>
        <color indexed="63"/>
        <rFont val="Arial"/>
        <family val="2"/>
      </rPr>
      <t>Indústrias transformadoras</t>
    </r>
  </si>
  <si>
    <r>
      <t xml:space="preserve">B. </t>
    </r>
    <r>
      <rPr>
        <sz val="8"/>
        <color indexed="63"/>
        <rFont val="Arial"/>
        <family val="2"/>
      </rPr>
      <t>Indústrias extrativas</t>
    </r>
  </si>
  <si>
    <r>
      <t>trabalhadores abrangidos pela RMMG</t>
    </r>
    <r>
      <rPr>
        <b/>
        <vertAlign val="superscript"/>
        <sz val="8"/>
        <color indexed="63"/>
        <rFont val="Arial"/>
        <family val="2"/>
      </rPr>
      <t xml:space="preserve"> </t>
    </r>
    <r>
      <rPr>
        <vertAlign val="superscript"/>
        <sz val="8"/>
        <color indexed="63"/>
        <rFont val="Arial"/>
        <family val="2"/>
      </rPr>
      <t>(1)</t>
    </r>
    <r>
      <rPr>
        <b/>
        <vertAlign val="superscript"/>
        <sz val="8"/>
        <color indexed="63"/>
        <rFont val="Arial"/>
        <family val="2"/>
      </rPr>
      <t xml:space="preserve"> </t>
    </r>
    <r>
      <rPr>
        <sz val="8"/>
        <color indexed="63"/>
        <rFont val="Arial"/>
        <family val="2"/>
      </rPr>
      <t>(%)</t>
    </r>
  </si>
  <si>
    <t xml:space="preserve">ganho médio mensal </t>
  </si>
  <si>
    <t xml:space="preserve">remuneração de base média mensal </t>
  </si>
  <si>
    <t>(euros e %)</t>
  </si>
  <si>
    <r>
      <t>Mulheres</t>
    </r>
    <r>
      <rPr>
        <sz val="7"/>
        <color indexed="63"/>
        <rFont val="Arial"/>
        <family val="2"/>
      </rPr>
      <t xml:space="preserve"> (%)</t>
    </r>
  </si>
  <si>
    <r>
      <t>Homens</t>
    </r>
    <r>
      <rPr>
        <sz val="7"/>
        <color indexed="63"/>
        <rFont val="Arial"/>
        <family val="2"/>
      </rPr>
      <t xml:space="preserve"> (%)</t>
    </r>
  </si>
  <si>
    <t>remuneração/ganho médio mensal - indicadores globais</t>
  </si>
  <si>
    <t>01/01/2011</t>
  </si>
  <si>
    <r>
      <t>data de entrada em vigor</t>
    </r>
    <r>
      <rPr>
        <b/>
        <sz val="8"/>
        <color indexed="63"/>
        <rFont val="Arial"/>
        <family val="2"/>
      </rPr>
      <t/>
    </r>
  </si>
  <si>
    <t>Dec.Lei 143/2010
de 31/12</t>
  </si>
  <si>
    <t>diploma</t>
  </si>
  <si>
    <r>
      <t xml:space="preserve">nota: </t>
    </r>
    <r>
      <rPr>
        <sz val="7"/>
        <color indexed="63"/>
        <rFont val="Arial"/>
        <family val="2"/>
      </rPr>
      <t xml:space="preserve">a informação por região NUT II foi classificada tendo em conta a Nomenclatura das Unidades Territoriais para Fins Estatísticos de 2002 (NUT 2002); a informação por atividade económica, é codificada com a Classificação Portuguesa das Atividades Económicas, Revisão 3 (CAE-Rev.3). </t>
    </r>
  </si>
  <si>
    <r>
      <t xml:space="preserve">R. </t>
    </r>
    <r>
      <rPr>
        <sz val="8"/>
        <color indexed="63"/>
        <rFont val="Arial"/>
        <family val="2"/>
      </rPr>
      <t>Ativ. artíst., de espet. desp.e recr.</t>
    </r>
  </si>
  <si>
    <r>
      <t xml:space="preserve">INE, Índice de Preços no Consumidor  (IPC) </t>
    </r>
    <r>
      <rPr>
        <sz val="8"/>
        <color indexed="63"/>
        <rFont val="Arial"/>
        <family val="2"/>
      </rPr>
      <t>- mede a evolução temporal dos preços de um conjunto de bens e serviços representativos da estrutura de despesa de consumo da população residente em Portugal. A estrutura de ponderação da nova série (2012 = 100) foi determinada a partir da componente de despesa monetária de consumo privado das Contas Nacionais e complementada pelos resultados do Inquérito às Despesas das Famílias (IDEF) realizado em 2010/2011, do Recenseamento Geral da Habitação que ocorreu em 2011 e de outras fontes de natureza administrativa. Os bens e serviços que constituem o cabaz do indicador resultam do IDEF e de informação auxiliar, de origem diversa, que inclui outros inquéritos disponíveis no INE, assim como dados administrativos.</t>
    </r>
  </si>
  <si>
    <r>
      <t>profissões com mais inscritos</t>
    </r>
    <r>
      <rPr>
        <vertAlign val="superscript"/>
        <sz val="8"/>
        <color theme="3"/>
        <rFont val="Arial"/>
        <family val="2"/>
      </rPr>
      <t xml:space="preserve"> (1)</t>
    </r>
  </si>
  <si>
    <r>
      <t>novo emprego</t>
    </r>
    <r>
      <rPr>
        <sz val="8"/>
        <color theme="3"/>
        <rFont val="Arial"/>
        <family val="2"/>
      </rPr>
      <t xml:space="preserve"> </t>
    </r>
    <r>
      <rPr>
        <vertAlign val="superscript"/>
        <sz val="8"/>
        <color theme="3"/>
        <rFont val="Arial"/>
        <family val="2"/>
      </rPr>
      <t>(2)</t>
    </r>
  </si>
  <si>
    <r>
      <t>profissões mais solicitadas</t>
    </r>
    <r>
      <rPr>
        <vertAlign val="superscript"/>
        <sz val="8"/>
        <color theme="3"/>
        <rFont val="Arial"/>
        <family val="2"/>
      </rPr>
      <t xml:space="preserve"> (1)</t>
    </r>
  </si>
  <si>
    <r>
      <t>profissões com mais inscritos</t>
    </r>
    <r>
      <rPr>
        <sz val="8"/>
        <color theme="3"/>
        <rFont val="Arial"/>
        <family val="2"/>
      </rPr>
      <t xml:space="preserve"> </t>
    </r>
    <r>
      <rPr>
        <vertAlign val="superscript"/>
        <sz val="8"/>
        <color theme="3"/>
        <rFont val="Arial"/>
        <family val="2"/>
      </rPr>
      <t>(2)</t>
    </r>
  </si>
  <si>
    <r>
      <t xml:space="preserve">trabalhadores abrangidos pela retribuição mínima mensal garantida </t>
    </r>
    <r>
      <rPr>
        <vertAlign val="superscript"/>
        <sz val="8"/>
        <color theme="3"/>
        <rFont val="Arial"/>
        <family val="2"/>
      </rPr>
      <t>(1)</t>
    </r>
    <r>
      <rPr>
        <sz val="8"/>
        <color theme="3"/>
        <rFont val="Arial"/>
        <family val="2"/>
      </rPr>
      <t xml:space="preserve"> </t>
    </r>
    <r>
      <rPr>
        <sz val="7"/>
        <color theme="3"/>
        <rFont val="Arial"/>
        <family val="2"/>
      </rPr>
      <t>(%)</t>
    </r>
  </si>
  <si>
    <r>
      <t>remuneração de base/ganho</t>
    </r>
    <r>
      <rPr>
        <sz val="7"/>
        <color theme="3"/>
        <rFont val="Arial"/>
        <family val="2"/>
      </rPr>
      <t xml:space="preserve"> (%)</t>
    </r>
  </si>
  <si>
    <r>
      <t>ganho médio mensal</t>
    </r>
    <r>
      <rPr>
        <sz val="7"/>
        <color theme="3"/>
        <rFont val="Arial"/>
        <family val="2"/>
      </rPr>
      <t xml:space="preserve"> </t>
    </r>
  </si>
  <si>
    <r>
      <t>remuneração de base média mensal</t>
    </r>
    <r>
      <rPr>
        <sz val="7"/>
        <color theme="3"/>
        <rFont val="Arial"/>
        <family val="2"/>
      </rPr>
      <t xml:space="preserve"> </t>
    </r>
  </si>
  <si>
    <r>
      <t>retribuição mínima mensal garantida</t>
    </r>
    <r>
      <rPr>
        <sz val="8"/>
        <color theme="3"/>
        <rFont val="Arial"/>
        <family val="2"/>
      </rPr>
      <t xml:space="preserve"> </t>
    </r>
    <r>
      <rPr>
        <vertAlign val="superscript"/>
        <sz val="8"/>
        <color theme="3"/>
        <rFont val="Arial"/>
        <family val="2"/>
      </rPr>
      <t>(1)</t>
    </r>
  </si>
  <si>
    <r>
      <t xml:space="preserve">índice de preços no consumidor </t>
    </r>
    <r>
      <rPr>
        <sz val="8"/>
        <rFont val="Arial"/>
        <family val="2"/>
      </rPr>
      <t>(Base 2012)</t>
    </r>
  </si>
  <si>
    <r>
      <t xml:space="preserve">convenções consideradas </t>
    </r>
    <r>
      <rPr>
        <vertAlign val="superscript"/>
        <sz val="8"/>
        <color theme="3"/>
        <rFont val="Arial"/>
        <family val="2"/>
      </rPr>
      <t>(1)</t>
    </r>
  </si>
  <si>
    <r>
      <t xml:space="preserve">trabalhadores abrangidos </t>
    </r>
    <r>
      <rPr>
        <vertAlign val="superscript"/>
        <sz val="8"/>
        <color theme="3"/>
        <rFont val="Arial"/>
        <family val="2"/>
      </rPr>
      <t>(2)</t>
    </r>
  </si>
  <si>
    <t xml:space="preserve">    Fontes</t>
  </si>
  <si>
    <r>
      <t xml:space="preserve">ao longo do período </t>
    </r>
    <r>
      <rPr>
        <sz val="6"/>
        <color theme="3"/>
        <rFont val="Arial"/>
        <family val="2"/>
      </rPr>
      <t>(milhares)</t>
    </r>
  </si>
  <si>
    <r>
      <t xml:space="preserve">ofertas ao longo do período </t>
    </r>
    <r>
      <rPr>
        <sz val="6"/>
        <color theme="3"/>
        <rFont val="Arial"/>
        <family val="2"/>
      </rPr>
      <t>(milhares)</t>
    </r>
  </si>
  <si>
    <r>
      <t>no fim do período</t>
    </r>
    <r>
      <rPr>
        <b/>
        <sz val="7"/>
        <color theme="3"/>
        <rFont val="Arial"/>
        <family val="2"/>
      </rPr>
      <t xml:space="preserve"> </t>
    </r>
    <r>
      <rPr>
        <sz val="6"/>
        <color theme="3"/>
        <rFont val="Arial"/>
        <family val="2"/>
      </rPr>
      <t>(milhares)</t>
    </r>
  </si>
  <si>
    <r>
      <t>perspetivas de evolução do desemprego nos próximos 12 meses</t>
    </r>
    <r>
      <rPr>
        <sz val="6"/>
        <color theme="3"/>
        <rFont val="Arial"/>
        <family val="2"/>
      </rPr>
      <t xml:space="preserve"> (mm3m)</t>
    </r>
  </si>
  <si>
    <r>
      <t xml:space="preserve">perspetivas de evolução do emprego nos próximos 3 meses </t>
    </r>
    <r>
      <rPr>
        <sz val="6"/>
        <color theme="3"/>
        <rFont val="Arial"/>
        <family val="2"/>
      </rPr>
      <t>(mm3m)</t>
    </r>
  </si>
  <si>
    <r>
      <t xml:space="preserve">indicador de clima económico </t>
    </r>
    <r>
      <rPr>
        <sz val="6"/>
        <color theme="3"/>
        <rFont val="Arial"/>
        <family val="2"/>
      </rPr>
      <t>(sre/mm3m/%)</t>
    </r>
  </si>
  <si>
    <r>
      <t xml:space="preserve">indicador de confiança setorial </t>
    </r>
    <r>
      <rPr>
        <sz val="6"/>
        <color theme="3"/>
        <rFont val="Arial"/>
        <family val="2"/>
      </rPr>
      <t>(sre/mm3m)</t>
    </r>
  </si>
  <si>
    <r>
      <t>beneficiários com processamento de rendimento social de inserção (RSI)</t>
    </r>
    <r>
      <rPr>
        <b/>
        <vertAlign val="superscript"/>
        <sz val="10"/>
        <rFont val="Arial"/>
        <family val="2"/>
      </rPr>
      <t>(1)</t>
    </r>
  </si>
  <si>
    <t>Boletim Estatístico disponível em:</t>
  </si>
  <si>
    <t>Outras publicações estatísticas do Emprego disponíveis em:</t>
  </si>
  <si>
    <t>e-mail:</t>
  </si>
  <si>
    <t>Mais Informações:</t>
  </si>
  <si>
    <t xml:space="preserve">Conceitos  </t>
  </si>
  <si>
    <t xml:space="preserve">  Desemprego registado - no fim do período </t>
  </si>
  <si>
    <t xml:space="preserve">  Remunerações </t>
  </si>
  <si>
    <t xml:space="preserve">População desempregada  </t>
  </si>
  <si>
    <t xml:space="preserve">Desemprego registado, ofertas e colocações - ao longo do período  </t>
  </si>
  <si>
    <t xml:space="preserve">Remunerações  </t>
  </si>
  <si>
    <t xml:space="preserve"> Informação em destaque - tendências do mercado de trabalho     </t>
  </si>
  <si>
    <t xml:space="preserve">      </t>
  </si>
  <si>
    <t xml:space="preserve"> População com emprego </t>
  </si>
  <si>
    <t>Engenheiro de const. de edif.e de obras de eng.</t>
  </si>
  <si>
    <t>Desemprego registado</t>
  </si>
  <si>
    <t>Indisponíveis temporariamente</t>
  </si>
  <si>
    <t>… por tipo de subsídio</t>
  </si>
  <si>
    <r>
      <t>beneficiários:</t>
    </r>
    <r>
      <rPr>
        <b/>
        <vertAlign val="superscript"/>
        <sz val="9"/>
        <color theme="3"/>
        <rFont val="Arial"/>
        <family val="2"/>
      </rPr>
      <t xml:space="preserve"> (2)</t>
    </r>
  </si>
  <si>
    <t>Agric., pr. animal, caça, flor. e pesca</t>
  </si>
  <si>
    <t>Oper. de máq. de esc., terrap., gruas, guind.e sim.</t>
  </si>
  <si>
    <t>Trab. não qualif.de eng. civil e da const.de edif.</t>
  </si>
  <si>
    <t xml:space="preserve">Segurança Social  </t>
  </si>
  <si>
    <t xml:space="preserve">  Segurança Social</t>
  </si>
  <si>
    <r>
      <t xml:space="preserve">G. </t>
    </r>
    <r>
      <rPr>
        <sz val="8"/>
        <color indexed="63"/>
        <rFont val="Arial"/>
        <family val="2"/>
      </rPr>
      <t>Comércio por grosso e retalho, rep. veíc. autom.</t>
    </r>
  </si>
  <si>
    <r>
      <t xml:space="preserve">benef. c/ prestaç. desemprego </t>
    </r>
    <r>
      <rPr>
        <sz val="6"/>
        <color theme="3"/>
        <rFont val="Arial"/>
        <family val="2"/>
      </rPr>
      <t>(milhares)</t>
    </r>
  </si>
  <si>
    <r>
      <t xml:space="preserve">indic. confiança dos consumidores </t>
    </r>
    <r>
      <rPr>
        <sz val="6"/>
        <color theme="3"/>
        <rFont val="Arial"/>
        <family val="2"/>
      </rPr>
      <t>(mm3m)</t>
    </r>
  </si>
  <si>
    <t>(2)</t>
  </si>
  <si>
    <t>(2) sem actualização</t>
  </si>
  <si>
    <t>Agric., prod. animal, caça, flor. e pesca</t>
  </si>
  <si>
    <r>
      <t xml:space="preserve">Letónia </t>
    </r>
    <r>
      <rPr>
        <vertAlign val="superscript"/>
        <sz val="8"/>
        <color indexed="63"/>
        <rFont val="Arial"/>
        <family val="2"/>
      </rPr>
      <t>(1)</t>
    </r>
  </si>
  <si>
    <r>
      <t>… por centro distrital</t>
    </r>
    <r>
      <rPr>
        <b/>
        <vertAlign val="superscript"/>
        <sz val="9"/>
        <color theme="3"/>
        <rFont val="Arial"/>
        <family val="2"/>
      </rPr>
      <t xml:space="preserve"> (1)</t>
    </r>
  </si>
  <si>
    <t>taxa horária</t>
  </si>
  <si>
    <t>salários na construção - taxa de salário horária e por profissões (CPP2010)</t>
  </si>
  <si>
    <t>salários na construção - taxa de salário mensal por profissões (CPP2010)</t>
  </si>
  <si>
    <t>família</t>
  </si>
  <si>
    <t>beneficiário</t>
  </si>
  <si>
    <t xml:space="preserve">valor </t>
  </si>
  <si>
    <t>Bonificação por deficiência</t>
  </si>
  <si>
    <t>Subs. assistência 3.ª pessoa</t>
  </si>
  <si>
    <t>taxa mensal</t>
  </si>
  <si>
    <r>
      <t xml:space="preserve">Grécia </t>
    </r>
    <r>
      <rPr>
        <vertAlign val="superscript"/>
        <sz val="8"/>
        <color indexed="63"/>
        <rFont val="Arial"/>
        <family val="2"/>
      </rPr>
      <t>(2)</t>
    </r>
  </si>
  <si>
    <r>
      <t xml:space="preserve">Reino Unido </t>
    </r>
    <r>
      <rPr>
        <vertAlign val="superscript"/>
        <sz val="8"/>
        <color indexed="63"/>
        <rFont val="Arial"/>
        <family val="2"/>
      </rPr>
      <t>(2)</t>
    </r>
  </si>
  <si>
    <r>
      <t xml:space="preserve">Hungria </t>
    </r>
    <r>
      <rPr>
        <vertAlign val="superscript"/>
        <sz val="8"/>
        <color indexed="63"/>
        <rFont val="Arial"/>
        <family val="2"/>
      </rPr>
      <t>(1)</t>
    </r>
  </si>
  <si>
    <t>A. Agric., prod. animal, caça, flor.e pesca</t>
  </si>
  <si>
    <t>B. Indústrias extrativas</t>
  </si>
  <si>
    <t>C. Indústrias transformadoras</t>
  </si>
  <si>
    <t>E. Captação, trat., dist.; san., despoluição</t>
  </si>
  <si>
    <t>F. Construção</t>
  </si>
  <si>
    <t>G. Com. gros. e retalho, rep. veíc. autom.</t>
  </si>
  <si>
    <t>H. Transportes e armazenagem</t>
  </si>
  <si>
    <t>I. Alojamento, restauração e similares</t>
  </si>
  <si>
    <t>K. Atividades financeiras e de seguros</t>
  </si>
  <si>
    <t>L. Atividades imobiliárias</t>
  </si>
  <si>
    <t>P. Educação</t>
  </si>
  <si>
    <t>Q. Ativ. de saúde humana e apoio social</t>
  </si>
  <si>
    <t>S. Outras atividades de serviços</t>
  </si>
  <si>
    <t>Chipre</t>
  </si>
  <si>
    <t xml:space="preserve">Eslovénia </t>
  </si>
  <si>
    <t>Estónia</t>
  </si>
  <si>
    <t>Grécia</t>
  </si>
  <si>
    <t>Reino Unido</t>
  </si>
  <si>
    <t>Hungria</t>
  </si>
  <si>
    <t>Letónia</t>
  </si>
  <si>
    <t>Roménia</t>
  </si>
  <si>
    <t>Croácia</t>
  </si>
  <si>
    <t>Eslovénia</t>
  </si>
  <si>
    <t>Países Baixos</t>
  </si>
  <si>
    <t>Lituânia</t>
  </si>
  <si>
    <t>UE28</t>
  </si>
  <si>
    <t xml:space="preserve">População total    </t>
  </si>
  <si>
    <t>Agric., pr. animal, caça, floresta e pesca</t>
  </si>
  <si>
    <r>
      <t xml:space="preserve">tendências do mercado de trabalho </t>
    </r>
    <r>
      <rPr>
        <vertAlign val="superscript"/>
        <sz val="9"/>
        <color theme="1"/>
        <rFont val="Arial"/>
        <family val="2"/>
      </rPr>
      <t>(1)</t>
    </r>
  </si>
  <si>
    <t>valor médio por</t>
  </si>
  <si>
    <t xml:space="preserve">  Estrutura empresarial</t>
  </si>
  <si>
    <t xml:space="preserve"> - Dados recolhidos até:</t>
  </si>
  <si>
    <t xml:space="preserve"> - Data de disponibilização: </t>
  </si>
  <si>
    <t>empresas</t>
  </si>
  <si>
    <t>estabelecimentos</t>
  </si>
  <si>
    <t>n.d.</t>
  </si>
  <si>
    <t xml:space="preserve">(1) por atividade exercida no último emprego.     (2) Classificação Portuguesa das Profissões (CPP 2010) a partir de janeiro de 2014;  valores do Continente. </t>
  </si>
  <si>
    <t xml:space="preserve">(1) Classificação Portuguesa das Profissões (CPP 2010) a partir de janeiro de 2014;  valores do Continente.                (2) por atividade exercida no último emprego.  </t>
  </si>
  <si>
    <t>&lt; 25 anos</t>
  </si>
  <si>
    <t>homens</t>
  </si>
  <si>
    <t>mulheres</t>
  </si>
  <si>
    <t>Estados Unidos</t>
  </si>
  <si>
    <r>
      <t xml:space="preserve">INE, Inquérito ao Emprego - </t>
    </r>
    <r>
      <rPr>
        <sz val="8"/>
        <color indexed="63"/>
        <rFont val="Arial"/>
        <family val="2"/>
      </rPr>
      <t>inquérito que tem por principal objetivo a caracterização da população face ao mercado de trabalho. É um inquérito trimestral, por amostragem, dirigido a residentes em alojamentos familiares no espaço nacional e disponibiliza resultados trimestrais e anuais. O modo de recolha adotado no IE a partir do 1º trimestre de 2011, que se designa genericamente por modo de recolha telefónico (CATI – Computer Assisted Telephone Interviewing), é um modo de recolha misto. Neste modo de recolha, a primeira inquirição ao agregado familiar que reside na unidade de alojamento selecionada é realizada presencialmente, por um entrevistador do INE. As cinco inquirições subsequentes são realizadas por telefone (fixo ou móvel), se o inquirido aceitar e puder disponibilizar um número de telefone que se venha a comprovar ser válido. Os resultados do Inquérito ao Emprego apresentados foram calibrados tendo por referência as estimativas da população residente calculadas a partir dos resultados definitivos dos Censos 2011.</t>
    </r>
  </si>
  <si>
    <t>21 - Fab. prod. farmac. de base e prep. farmac.</t>
  </si>
  <si>
    <t>22 - Fabr. de art. de borracha e de mat. plásticas</t>
  </si>
  <si>
    <t>23 - Fabr. de outros prod. minerais não metálicos</t>
  </si>
  <si>
    <t>U. Ativ. org. intern. e out.inst.extra-territ.</t>
  </si>
  <si>
    <t>fonte: INE, Inquérito ao Emprego.</t>
  </si>
  <si>
    <t xml:space="preserve">  Lay-Off</t>
  </si>
  <si>
    <t>entidades empregadoras (estabelecimentos)  e beneficiários com prestações de lay-off</t>
  </si>
  <si>
    <t>lay-off</t>
  </si>
  <si>
    <t>formação profissional nas empresas</t>
  </si>
  <si>
    <r>
      <rPr>
        <b/>
        <sz val="8"/>
        <color theme="3"/>
        <rFont val="Arial"/>
        <family val="2"/>
      </rPr>
      <t xml:space="preserve">  IRCT negociávies</t>
    </r>
    <r>
      <rPr>
        <sz val="7"/>
        <color theme="3"/>
        <rFont val="Arial"/>
        <family val="2"/>
      </rPr>
      <t xml:space="preserve"> (via convencional)</t>
    </r>
  </si>
  <si>
    <r>
      <t xml:space="preserve">  IRCT não negociávies </t>
    </r>
    <r>
      <rPr>
        <sz val="7"/>
        <color theme="3"/>
        <rFont val="Arial"/>
        <family val="2"/>
      </rPr>
      <t>(via administrativa)</t>
    </r>
  </si>
  <si>
    <t xml:space="preserve">Regulamentação coletiva e preços     </t>
  </si>
  <si>
    <r>
      <t>Autor</t>
    </r>
    <r>
      <rPr>
        <sz val="8"/>
        <color indexed="63"/>
        <rFont val="Arial"/>
        <family val="2"/>
      </rPr>
      <t>: Gabinete de Estratégia e Planeamento (GEP)</t>
    </r>
  </si>
  <si>
    <t>1049-056 LISBOA</t>
  </si>
  <si>
    <t>Praça de Londres  nº. 2  - 3º andar</t>
  </si>
  <si>
    <t>desemprego UE 28</t>
  </si>
  <si>
    <t>MINISTÉRIO DO TRABALHO, SOLIDARIEDADE E SEGURANÇA SOCIAL (MTSSS)</t>
  </si>
  <si>
    <r>
      <t>DGERT/MTSSS</t>
    </r>
    <r>
      <rPr>
        <sz val="8"/>
        <color indexed="63"/>
        <rFont val="Arial"/>
        <family val="2"/>
      </rPr>
      <t xml:space="preserve"> - dados tratados pela Direcção-Geral de Emprego e das Relações de Trabalho.</t>
    </r>
  </si>
  <si>
    <r>
      <t xml:space="preserve">GEP/MTSSS, Custo da Mão-de-Obra </t>
    </r>
    <r>
      <rPr>
        <sz val="8"/>
        <color indexed="63"/>
        <rFont val="Arial"/>
        <family val="2"/>
      </rPr>
      <t>- O Inquérito ao Custo da Mão-de-Obra é uma operação estatística comunitária realizada com periodicidade quadrienal, de carácter obrigatório e efetuada ao abrigo dos Regulamentos (CE) n.º 530/1999 do Conselho, de 9 de março de 1999, e (CE) n.º 1737/2005 da Comissão, de 21 de outubro de 2005. O objetivo principal deste inquérito é conhecer os custos efetivos suportados pela entidade empregadora e resultantes do emprego de mão-de-obra, quer em termos globais, quer médios, bem como a respetiva estrutura de composição. Dessa composição sobressaem as despesas com maior peso e determinantes do custo da mão-de-obra. Abrange, a nível nacional (Continente e Regiões Autónomas dos Açores e da Madeira), as unidades locais pertencentes empresas com um ou mais pessoas ao serviço, classificadas nas atividades compreendidas nas Secções B a S da Classificação Portuguesas das Atividades Económicas (CAE Revisão 3).</t>
    </r>
  </si>
  <si>
    <r>
      <t>GEP/MTSSS, Inquérito aos Ganhos</t>
    </r>
    <r>
      <rPr>
        <sz val="8"/>
        <color indexed="63"/>
        <rFont val="Arial"/>
        <family val="2"/>
      </rPr>
      <t xml:space="preserve"> -  inquérito realizado semestralmente por amostragem junto dos estabelecimentos. São inquiridos todos os sectores de atividade, com exceção da Agricultura, Produção Animal, Caça e Silvicultura, da Pesca, das Famílias com Empregados Domésticos, da Administração Pública, Defesa e Segurança Social Obrigatória, da Educação Pública e da Saúde e Ação Social Pública. Tem por objetivo a recolha de informação que permita conhecer o nível médio mensal da remuneração de base e do ganho dos trabalhadores por conta de outrem, bem como os trabalhadores a tempo completo abrangidos pelo Salário Mínimo Nacional (Retribuição Mínima Mensal Garantida).</t>
    </r>
  </si>
  <si>
    <r>
      <t>GEP/MTSSS, Inquérito aos Salários por Profissões na Construção</t>
    </r>
    <r>
      <rPr>
        <sz val="8"/>
        <color indexed="63"/>
        <rFont val="Arial"/>
        <family val="2"/>
      </rPr>
      <t xml:space="preserve"> - inquérito realizado trimestralmente por amostragem junto das empresas com dez ou mais pessoas ao serviço, abrangendo o Continente e as Regiões Autónomas dos Açores e da Madeira. Disponibiliza informação que permite conhecer a remuneração mensal e horária (taxa de salário) e a duração média normal semanal do trabalho, para as profissões mais características da atividade económica em estudo, bem como a sua evolução a curto prazo.</t>
    </r>
  </si>
  <si>
    <r>
      <t>GEP/MTSSS, Quadros de Pessoal</t>
    </r>
    <r>
      <rPr>
        <sz val="8"/>
        <color indexed="63"/>
        <rFont val="Arial"/>
        <family val="2"/>
      </rPr>
      <t xml:space="preserve"> - abrangem todas as entidades com trabalhadores por conta de outrem excetuando a Administração Pública, entidades que empregam trabalhadores rurais não permanentes e trabalhadores domésticos. </t>
    </r>
  </si>
  <si>
    <r>
      <t>IEFP/MTSSS, Síntese da Execução dos Programas e Medidas de Emprego e Formação Profissional</t>
    </r>
    <r>
      <rPr>
        <sz val="8"/>
        <color indexed="63"/>
        <rFont val="Arial"/>
        <family val="2"/>
      </rPr>
      <t xml:space="preserve"> - informação mensal detalhada sobre as pessoas abrangidas nos Programas e Medidas de Emprego e Formação Profissional.</t>
    </r>
  </si>
  <si>
    <r>
      <t xml:space="preserve">IEFP/MTSSS, Relatório Mensal de Execução Física e Financeira </t>
    </r>
    <r>
      <rPr>
        <sz val="8"/>
        <color indexed="63"/>
        <rFont val="Arial"/>
        <family val="2"/>
      </rPr>
      <t>- disponibiliza os principais indicadores da execução acumulada (física e financeira), dos diversos Programas e Medidas de Emprego e Formação Profissional desenvolvidos pelo IEFP, I.P.</t>
    </r>
  </si>
  <si>
    <r>
      <t>IEFP/MTSSS, Estatísticas Mensais</t>
    </r>
    <r>
      <rPr>
        <sz val="8"/>
        <color indexed="63"/>
        <rFont val="Arial"/>
        <family val="2"/>
      </rPr>
      <t xml:space="preserve"> - informação mensal do Mercado de Emprego.</t>
    </r>
  </si>
  <si>
    <r>
      <t>II/MTSSS, Estatísticas da Segurança Social</t>
    </r>
    <r>
      <rPr>
        <sz val="8"/>
        <color indexed="63"/>
        <rFont val="Arial"/>
        <family val="2"/>
      </rPr>
      <t xml:space="preserve"> - informação de dados estatísticos inerentes ao Sistema de Segurança Social nos seguintes temas: Invalidez, Velhice e Sobrevivência; Prestações Familiares; Rendimento Social de Inserção; Desemprego e Apoio ao Emprego e Doença.</t>
    </r>
  </si>
  <si>
    <t>fonte:  II/MTSSS, Estatísticas da Segurança Social.</t>
  </si>
  <si>
    <t xml:space="preserve">fonte:  IEFP/MTSSS, Informação Mensal e Estatísticas Mensais. </t>
  </si>
  <si>
    <t>fonte: GEP/MTSSS, Inquérito aos Salários por Profissões na Construção.</t>
  </si>
  <si>
    <t>fonte: DGERT/MTSSS, Variação média ponderada intertabelas.</t>
  </si>
  <si>
    <t>Ministério do Trabalho, Solidariedade e Segurança Social</t>
  </si>
  <si>
    <t xml:space="preserve">fonte:  IEFP/MTSSS, Informação Mensal e Estatísticas Mensais.  </t>
  </si>
  <si>
    <t>01/01/2016</t>
  </si>
  <si>
    <t>Dec.Lei 
254-A/2015
de 31/12</t>
  </si>
  <si>
    <r>
      <t>L.</t>
    </r>
    <r>
      <rPr>
        <sz val="8"/>
        <color rgb="FF333333"/>
        <rFont val="Arial"/>
        <family val="2"/>
      </rPr>
      <t xml:space="preserve"> Atividades imobiliárias</t>
    </r>
  </si>
  <si>
    <t>trabalhadores em formação</t>
  </si>
  <si>
    <t>Horas médias de formação por trabalhador</t>
  </si>
  <si>
    <t xml:space="preserve">n.º </t>
  </si>
  <si>
    <t>% em relação ao total de empresas</t>
  </si>
  <si>
    <t>% em relação ao total de trabalhadores</t>
  </si>
  <si>
    <t xml:space="preserve">10/11/12 - Fabricação de prod. alimentares, bebidas e tabaco </t>
  </si>
  <si>
    <t xml:space="preserve">13/14/15 - Fab. têxteis e produtos têxteis, couro e produtos de couro </t>
  </si>
  <si>
    <t>17/18 - Fabr. de pasta, papel e seus artigos</t>
  </si>
  <si>
    <t>19/20 - Fab.de coque, prod. petrolíferos refinados e de agl.de comb.</t>
  </si>
  <si>
    <t xml:space="preserve">24/25 - Metalúrgicas de base e produtos metálicos  </t>
  </si>
  <si>
    <t>26/27/28/33 - Fab. equip. informáticos, para comunic. e prod. eletrónicos e de óptica; Fabr. equip. eléctrico; fab. máq. e de equip. n.e.; Reparação máq. e equip.</t>
  </si>
  <si>
    <t>29/30 - Fab. veíc. auto. reboques, semi-reb., componentes p/veíc. auto.</t>
  </si>
  <si>
    <t>16/31/32 - Outras indústrias transformadoras</t>
  </si>
  <si>
    <t xml:space="preserve">D. Eletricidade, gás, vapor, água quente e fria e ar frio </t>
  </si>
  <si>
    <t xml:space="preserve">45 - Comércio, manutenção e reparação de veículos auto. e motociclos </t>
  </si>
  <si>
    <t xml:space="preserve">46 - Comércio por grosso, exceto veíc. auto. e motociclos </t>
  </si>
  <si>
    <t xml:space="preserve">47 - Comércio a retalho, exceto veíc. auto. e motociclos </t>
  </si>
  <si>
    <t xml:space="preserve">J. Atividades de informação e comunicação </t>
  </si>
  <si>
    <t xml:space="preserve">M. Actividades de consultoria, cient., téc. e sim. </t>
  </si>
  <si>
    <t>N. Ativ. administrativas e dos serv. de apoio</t>
  </si>
  <si>
    <t>O. Administração pública e defesa; Seg. social obrigatória</t>
  </si>
  <si>
    <t>R. Ativ. artísticas, espect., desp. e recreat.</t>
  </si>
  <si>
    <t>(1)  ou que em substituição da formação receberam compensação (trata-se do cumprimento das obrigações legais em matéria de formação profissional, no sentido que lhe é atribuído pelo código do Trabalho (Lei nº7/2009 de 12 de Fevereiro) e  que institui a obrigatoriedade de 35 horas de formação profissional. Em alternativa, essas horas podem ser utilizadas ao abrigo do regime de trabalhador estudante ou em processo de RVCC. Sempre que tal não suceda e em determinadas situações previstas na Lei é admissível o recurso crédito de horas para a frequencia da formação ou a compensação financeira.)</t>
  </si>
  <si>
    <t>https://www.ine.pt/</t>
  </si>
  <si>
    <t>Mais informação em:</t>
  </si>
  <si>
    <r>
      <t xml:space="preserve">Comércio </t>
    </r>
    <r>
      <rPr>
        <b/>
        <vertAlign val="superscript"/>
        <sz val="8"/>
        <color indexed="63"/>
        <rFont val="Arial"/>
        <family val="2"/>
      </rPr>
      <t>(2)</t>
    </r>
  </si>
  <si>
    <t xml:space="preserve">Construção </t>
  </si>
  <si>
    <r>
      <t>Indústria Transformadora</t>
    </r>
    <r>
      <rPr>
        <b/>
        <vertAlign val="superscript"/>
        <sz val="8"/>
        <color indexed="63"/>
        <rFont val="Arial"/>
        <family val="2"/>
      </rPr>
      <t xml:space="preserve"> (2)</t>
    </r>
  </si>
  <si>
    <t xml:space="preserve">(1) a informação de caráter qualitativo tem por fonte os Inquéritos Qualitativos de Conjuntura às Empresas (Indústria Transformadora, Construção e Obras Públicas e Serviços) e aos Consumidores, do INE.     (2) vcs - valores corrigidos da sazonalidade.      (3) Continente.     sre - saldo de respostas extremas.    </t>
  </si>
  <si>
    <t>mm3m - média móvel de 3 meses.      vh - variação homóloga.      n.d. - não disponível</t>
  </si>
  <si>
    <t>Mulheres/Homens</t>
  </si>
  <si>
    <t>fonte: GEP/MTSSS, Relatório Único - Relatório Anual de Formação Contínua (Anexo C).</t>
  </si>
  <si>
    <t>e-mail: gep.dados@gep.mtsss.pt</t>
  </si>
  <si>
    <t>gep.dados@gep.mtsss.pt</t>
  </si>
  <si>
    <t>(percentagem; ajustada de sazonalidade)</t>
  </si>
  <si>
    <t>taxa de desemprego na União Europeia</t>
  </si>
  <si>
    <t>01/01/2017</t>
  </si>
  <si>
    <t>Dec.Lei 
86-B/2016
de 29/12</t>
  </si>
  <si>
    <r>
      <t>prestações familiares</t>
    </r>
    <r>
      <rPr>
        <b/>
        <vertAlign val="superscript"/>
        <sz val="10"/>
        <color rgb="FF333333"/>
        <rFont val="Arial"/>
        <family val="2"/>
      </rPr>
      <t xml:space="preserve"> (1)</t>
    </r>
  </si>
  <si>
    <t xml:space="preserve">Abril </t>
  </si>
  <si>
    <t>Decisão de arbitragem obrigatória (DA)</t>
  </si>
  <si>
    <t>nota: separadas as "Decisões de arbitragem" em voluntárias e obrigatórias; nos boletins anteriores estavam todas classificadas em voluntárias.</t>
  </si>
  <si>
    <t>pensões</t>
  </si>
  <si>
    <r>
      <t>Medida extraordinária de apoio aos DLD</t>
    </r>
    <r>
      <rPr>
        <b/>
        <vertAlign val="superscript"/>
        <sz val="8"/>
        <color rgb="FF333333"/>
        <rFont val="Arial"/>
        <family val="2"/>
      </rPr>
      <t>(a)</t>
    </r>
  </si>
  <si>
    <t>(1) para as quais existem dados que permitem os cálculos dos valores médios (não entram para estes cálculos as primeiras convenções, as paralelas de outras publicadas em meses anteriores, as convenções cujas alterações são não salariais, as convenções em que não se dispõe de elementos sobre o número de trabalhadores e as portarias de extensão).        (2) para as convenções consideradas;  informação codificada com a Classificação Portuguesa de Atividades Económicas, Revisão 3 (CAE-Rev.3).   (c) corrigido em 28/04/2017.</t>
  </si>
  <si>
    <t xml:space="preserve">          Formação profissional  </t>
  </si>
  <si>
    <r>
      <t>empresas e trabalhadores envolvidos em formação ou atividade educativa</t>
    </r>
    <r>
      <rPr>
        <b/>
        <vertAlign val="superscript"/>
        <sz val="10"/>
        <color rgb="FF333333"/>
        <rFont val="Arial"/>
        <family val="2"/>
      </rPr>
      <t xml:space="preserve"> (1)</t>
    </r>
  </si>
  <si>
    <r>
      <t>remuneração de base média mensal, ganho médio mensal e trabalhadores abrangidos pela retribuição mínima mensal garantida</t>
    </r>
    <r>
      <rPr>
        <b/>
        <sz val="8"/>
        <color rgb="FF333333"/>
        <rFont val="Arial"/>
        <family val="2"/>
      </rPr>
      <t xml:space="preserve"> (RMMG)</t>
    </r>
    <r>
      <rPr>
        <vertAlign val="superscript"/>
        <sz val="8"/>
        <color rgb="FF333333"/>
        <rFont val="Arial"/>
        <family val="2"/>
      </rPr>
      <t>(1)</t>
    </r>
    <r>
      <rPr>
        <sz val="8"/>
        <color rgb="FF333333"/>
        <rFont val="Arial"/>
        <family val="2"/>
      </rPr>
      <t xml:space="preserve"> </t>
    </r>
    <r>
      <rPr>
        <b/>
        <sz val="10"/>
        <color rgb="FF333333"/>
        <rFont val="Arial"/>
        <family val="2"/>
      </rPr>
      <t xml:space="preserve">- atividade económica </t>
    </r>
  </si>
  <si>
    <r>
      <t>retribuição mínima mensal garantida (RMMG)</t>
    </r>
    <r>
      <rPr>
        <sz val="10"/>
        <color rgb="FF333333"/>
        <rFont val="Arial"/>
        <family val="2"/>
      </rPr>
      <t xml:space="preserve"> </t>
    </r>
    <r>
      <rPr>
        <vertAlign val="superscript"/>
        <sz val="9"/>
        <color rgb="FF333333"/>
        <rFont val="Arial"/>
        <family val="2"/>
      </rPr>
      <t>(1)</t>
    </r>
  </si>
  <si>
    <t>Dec.Lei 
156/2017
de 28/12</t>
  </si>
  <si>
    <t>01/01/2018</t>
  </si>
  <si>
    <t>Dec.Lei 
144/2014
de 30/09</t>
  </si>
  <si>
    <t xml:space="preserve">  Acidentes de trabalho </t>
  </si>
  <si>
    <t>http://www.gep.mtsss.gov.pt/</t>
  </si>
  <si>
    <t>Internet: www.gep.mtsss.gov.pt/</t>
  </si>
  <si>
    <r>
      <rPr>
        <b/>
        <sz val="7"/>
        <color rgb="FF333333"/>
        <rFont val="Arial"/>
        <family val="2"/>
      </rPr>
      <t xml:space="preserve">fonte: GEP/MTSSS, Inquérito aos Ganhos e Duração de Trabalho.  </t>
    </r>
    <r>
      <rPr>
        <b/>
        <sz val="7"/>
        <color indexed="63"/>
        <rFont val="Arial"/>
        <family val="2"/>
      </rPr>
      <t xml:space="preserve">                 </t>
    </r>
    <r>
      <rPr>
        <sz val="7"/>
        <color indexed="63"/>
        <rFont val="Arial"/>
        <family val="2"/>
      </rPr>
      <t xml:space="preserve"> </t>
    </r>
    <r>
      <rPr>
        <sz val="8"/>
        <color rgb="FF008080"/>
        <rFont val="Arial"/>
        <family val="2"/>
      </rPr>
      <t>Mais informação em:  http://www.gep.mtsss.gov.pt/</t>
    </r>
  </si>
  <si>
    <t>Mais informação em:  http://www.gep.mtsss.gov.pt/</t>
  </si>
  <si>
    <t>(3) estes dados foram integrados na nova prestação social para a inclusão .</t>
  </si>
  <si>
    <r>
      <rPr>
        <b/>
        <sz val="7"/>
        <color indexed="63"/>
        <rFont val="Arial"/>
        <family val="2"/>
      </rPr>
      <t xml:space="preserve">nota: </t>
    </r>
    <r>
      <rPr>
        <sz val="7"/>
        <color indexed="63"/>
        <rFont val="Arial"/>
        <family val="2"/>
      </rPr>
      <t>valores calibrados tendo por referência as estimativas da população calculadas a partir dos resultados definitivos dos Censos 2011.</t>
    </r>
  </si>
  <si>
    <t>(1) caso um beneficiário tenha lançamento por mais de um centro distrital no mês, ele é contabilizado várias vezes nesta tabela.</t>
  </si>
  <si>
    <t>(1) caso um beneficiário transite de centro distrital no mês ele é contabilizado uma vez em cada um dos centros distritais.</t>
  </si>
  <si>
    <t>(2) caso um beneficiário transite de tipo de subsídio no mês ele é contabilizado uma vez em cada um dos subsídios.</t>
  </si>
  <si>
    <t>nota: a partir de maio de 2016, o INE inicia a publicação dos resultados dos Inquéritos Qualitativos de Conjuntura às Empresas com base em novas amostras.</t>
  </si>
  <si>
    <t>Tel. 21 595 34 16</t>
  </si>
  <si>
    <t>Decisão de arbitragem (DA)</t>
  </si>
  <si>
    <t>abril
2017</t>
  </si>
  <si>
    <t>outubro
2017</t>
  </si>
  <si>
    <r>
      <t>outubro</t>
    </r>
    <r>
      <rPr>
        <b/>
        <sz val="9"/>
        <color indexed="63"/>
        <rFont val="Arial"/>
        <family val="2"/>
      </rPr>
      <t/>
    </r>
  </si>
  <si>
    <t xml:space="preserve">(1) habitualmente designada por salário mínimo nacional.      </t>
  </si>
  <si>
    <t>beneficiários com subsídio por assistência a filho</t>
  </si>
  <si>
    <t>beneficiários com subsídio de parentalidade</t>
  </si>
  <si>
    <t>prestações de parentalidade</t>
  </si>
  <si>
    <t>complemento solidário para idosos (CSI)</t>
  </si>
  <si>
    <t>prestação social para a inclusão</t>
  </si>
  <si>
    <t>beneficiários:</t>
  </si>
  <si>
    <t>complemento solidário para idosos</t>
  </si>
  <si>
    <t>Chéquia</t>
  </si>
  <si>
    <t>Informação em destaque - taxa desemprego UE 28</t>
  </si>
  <si>
    <t xml:space="preserve">Área Metropolitana de Lisboa </t>
  </si>
  <si>
    <r>
      <t xml:space="preserve">O </t>
    </r>
    <r>
      <rPr>
        <b/>
        <sz val="9"/>
        <color indexed="63"/>
        <rFont val="Arial"/>
        <family val="2"/>
      </rPr>
      <t>Boletim Estatístico</t>
    </r>
    <r>
      <rPr>
        <sz val="9"/>
        <color indexed="63"/>
        <rFont val="Arial"/>
        <family val="2"/>
      </rPr>
      <t xml:space="preserve"> é uma publicação mensal, iniciada em 1996, de divulgação de dados estatísticos das áreas do Emprego, da Formação Profissional, do Trabalho e da Segurança Social.
Para além das páginas de temática fixa, existem duas páginas com rotatividade de tema para informação em destaque (páginas 21 e 22).
Cada página temática de periodicidade trimestral é composta, sempre que se mostre pertinente,  por duas partes: uma de indicadores gerais que permanecem ao longo do trimestre e uma segunda com informação de rotatividade mensal, de forma a potenciar a informação a disponibilizar.</t>
    </r>
  </si>
  <si>
    <t>Dec.Lei 
117/2018
de 27/12</t>
  </si>
  <si>
    <t>01/01/2019</t>
  </si>
  <si>
    <t>01/10/2014</t>
  </si>
  <si>
    <t>65 e + anos</t>
  </si>
  <si>
    <t>A. Agric., p.anim., caça, flor.e pesca</t>
  </si>
  <si>
    <t>10 - Indústrias alimentares</t>
  </si>
  <si>
    <t>11 - Indústria das bebidas</t>
  </si>
  <si>
    <t>12 - Indústria do tabaco</t>
  </si>
  <si>
    <t>13 - Fabricação de têxteis</t>
  </si>
  <si>
    <t>14 - Indústria do vestuário</t>
  </si>
  <si>
    <t>15 - Ind. do couro e dos produtos do couro</t>
  </si>
  <si>
    <t>16 - Ind.madeira e cort. xc.mob.;fab.cest. e esp.</t>
  </si>
  <si>
    <t>17 - Fab. pasta, de pap., cartão e seus artigos</t>
  </si>
  <si>
    <t>18 - Impres. e reprod. de suportes gravados</t>
  </si>
  <si>
    <t>19 - Fab. coque, prod.petr.refinad. e agl. comb.</t>
  </si>
  <si>
    <t>21 - Fab. produtos farmac. base e prep. farm.</t>
  </si>
  <si>
    <t>22 - Fabricação de art. de bor. e de mat.plást.</t>
  </si>
  <si>
    <t>23 - Fabric. de outros prod. minerais não met.</t>
  </si>
  <si>
    <t>24 - Indústrias metalúrgicas de base</t>
  </si>
  <si>
    <t>25 - Fab. prod. met., exc. máq.e equipamento</t>
  </si>
  <si>
    <t>26 - Fab. equip.inf., p/com. e eletrón.e ópticos</t>
  </si>
  <si>
    <t>27 - Fabricação de equipamento elétrico</t>
  </si>
  <si>
    <t>28 - Fabric. máquinas e de equipamentos, n.e.</t>
  </si>
  <si>
    <t>29 - Fab. veíc.autom.,reb.,semi-reboq. e comp.</t>
  </si>
  <si>
    <t>30 - Fabricação outro equip. de transporte</t>
  </si>
  <si>
    <t>31 - Fabricação de mobiliário e de colchões</t>
  </si>
  <si>
    <t>32 - Outras indústrias transformadoras</t>
  </si>
  <si>
    <t>33 - Repar., manut. e inst. máq. e equip.</t>
  </si>
  <si>
    <t>D. Elet., gás, vapor, água e ar frio</t>
  </si>
  <si>
    <t>E. Capt., tratam., dist.; san., despoluição</t>
  </si>
  <si>
    <t>E. Capt.,trat.,dist.; san.,despoluição</t>
  </si>
  <si>
    <t>G. Comércio gros.e ret., repar v.aut.</t>
  </si>
  <si>
    <t>I. Alojamento, restauração e sim.</t>
  </si>
  <si>
    <t>J. Ativid. de inform.e de comunicação</t>
  </si>
  <si>
    <t>J. Ativid. de infor.e de comunicação</t>
  </si>
  <si>
    <t>K. Ativ. financeiras e de seguros</t>
  </si>
  <si>
    <t>M. Ativ. Consulto., cient., técn. e simil.</t>
  </si>
  <si>
    <t>M. Ativ. consult., cient., técn. e sim.</t>
  </si>
  <si>
    <t>N. Ativid. admin. e dos serviços de apoio</t>
  </si>
  <si>
    <t>N. Ativ. admin. e serviços de apoio</t>
  </si>
  <si>
    <t>O. Adm. Públ. e defesa; seg. social obrig.</t>
  </si>
  <si>
    <t>O. Ad. públ. e defesa; s.social obrig.</t>
  </si>
  <si>
    <t>Q. Ativ.de saúde humana e apoio social</t>
  </si>
  <si>
    <t>Q. Ativ.saúde humana e ap. social</t>
  </si>
  <si>
    <t>R. Ativ. Artíst., espet.,desp. e recreativas</t>
  </si>
  <si>
    <t>R. Ativ. artíst., esp.,desp. e recreat.</t>
  </si>
  <si>
    <t>T. Famílias com empregados domésticos</t>
  </si>
  <si>
    <t>T. Famílias com empr. domésticos</t>
  </si>
  <si>
    <t>U. Org. internacionais e out. inst. ext-ter.</t>
  </si>
  <si>
    <t>U. Org. internac. e out. inst. ext-ter.</t>
  </si>
  <si>
    <t>Ignorado</t>
  </si>
  <si>
    <t>.</t>
  </si>
  <si>
    <t>nota: Os dados apresentados não incluem acidentes de trajeto.</t>
  </si>
  <si>
    <r>
      <t xml:space="preserve">nota: </t>
    </r>
    <r>
      <rPr>
        <sz val="7"/>
        <color indexed="63"/>
        <rFont val="Arial"/>
        <family val="2"/>
      </rPr>
      <t>os dados apresentados não incluem acidentes de trajecto.</t>
    </r>
  </si>
  <si>
    <t>fonte: GEP/MTSSS, Acidentes de Trabalho.</t>
  </si>
  <si>
    <t>28 de fevereiro de 2019</t>
  </si>
  <si>
    <r>
      <t>taxa de atividade (%)</t>
    </r>
    <r>
      <rPr>
        <sz val="8"/>
        <color indexed="17"/>
        <rFont val="Arial"/>
        <family val="2"/>
      </rPr>
      <t xml:space="preserve"> </t>
    </r>
    <r>
      <rPr>
        <vertAlign val="superscript"/>
        <sz val="8"/>
        <color indexed="17"/>
        <rFont val="Arial"/>
        <family val="2"/>
      </rPr>
      <t>(1)</t>
    </r>
  </si>
  <si>
    <t>população total - grupo etário e sexo</t>
  </si>
  <si>
    <t>25 - 34 anos</t>
  </si>
  <si>
    <t>35 - 44 anos</t>
  </si>
  <si>
    <t>45 - 64 anos</t>
  </si>
  <si>
    <t>população com emprego - grupo etário e sexo</t>
  </si>
  <si>
    <r>
      <t>65 e + anos</t>
    </r>
    <r>
      <rPr>
        <b/>
        <vertAlign val="superscript"/>
        <sz val="8"/>
        <color indexed="63"/>
        <rFont val="Arial"/>
        <family val="2"/>
      </rPr>
      <t xml:space="preserve"> </t>
    </r>
  </si>
  <si>
    <t>população desempregada - grupo etário e sexo</t>
  </si>
  <si>
    <t>acidentes de trabalho  - atividade economica e parte do corpo atingida</t>
  </si>
  <si>
    <t>cabeça</t>
  </si>
  <si>
    <t>pescoço</t>
  </si>
  <si>
    <t>costas</t>
  </si>
  <si>
    <t>tórax</t>
  </si>
  <si>
    <t>extremidad. superiores</t>
  </si>
  <si>
    <t>extremidad. inferiores</t>
  </si>
  <si>
    <t>corpo inteiro</t>
  </si>
  <si>
    <t>outras partes do corpo</t>
  </si>
  <si>
    <t>ignorada</t>
  </si>
  <si>
    <t>20 - Fabric. prod. quím.e fibras sint. ou artific.</t>
  </si>
  <si>
    <t>G. Comércio gros.e ret., repar. veíc. Aut.</t>
  </si>
  <si>
    <t>acidentes de trabalho  - contato e parte do corpo atingida</t>
  </si>
  <si>
    <t>Cabeça, n.e.</t>
  </si>
  <si>
    <t>Contato corr. elétr., temp. sub.perigosa</t>
  </si>
  <si>
    <t>Pescoço, incl.esp.e vert.pescoço</t>
  </si>
  <si>
    <t>Afogamento, soterramento, envolvimento</t>
  </si>
  <si>
    <t>Costas, incl.esp.e vert.costas</t>
  </si>
  <si>
    <t xml:space="preserve">Esmagamento em mov. sobre/contra obj. imóvel </t>
  </si>
  <si>
    <t>Tórax e orgãos torácicos, n.e.</t>
  </si>
  <si>
    <t>Pancada por objeto em movimento, colisão</t>
  </si>
  <si>
    <t>Extremidades superiores</t>
  </si>
  <si>
    <t>Contato c/agente mat.cort., afiado e áspero</t>
  </si>
  <si>
    <t>Extremidades inferiores</t>
  </si>
  <si>
    <t>Entalão, esmagamento, etc.</t>
  </si>
  <si>
    <t>Corpo inteiro e part.múltiplas</t>
  </si>
  <si>
    <t>Constrang.físico do corpo, constrang.psíq.</t>
  </si>
  <si>
    <t>Outra parte do corpo, n.e.</t>
  </si>
  <si>
    <t>Mordedura, pontapé, etc. (animal ou humano)</t>
  </si>
  <si>
    <t>Outro contato - modal. da lesão n/referida</t>
  </si>
  <si>
    <t xml:space="preserve">Mais informação em: </t>
  </si>
  <si>
    <t>estabeleci-mentos</t>
  </si>
  <si>
    <r>
      <t>pessoas ao serviço</t>
    </r>
    <r>
      <rPr>
        <vertAlign val="superscript"/>
        <sz val="8"/>
        <color indexed="63"/>
        <rFont val="Arial"/>
        <family val="2"/>
      </rPr>
      <t xml:space="preserve"> (1)</t>
    </r>
  </si>
  <si>
    <r>
      <t>TCO</t>
    </r>
    <r>
      <rPr>
        <vertAlign val="superscript"/>
        <sz val="8"/>
        <color indexed="63"/>
        <rFont val="Arial"/>
        <family val="2"/>
      </rPr>
      <t xml:space="preserve"> (1)</t>
    </r>
  </si>
  <si>
    <r>
      <t>Remunerações médias mensais</t>
    </r>
    <r>
      <rPr>
        <vertAlign val="superscript"/>
        <sz val="8"/>
        <color indexed="63"/>
        <rFont val="Arial"/>
        <family val="2"/>
      </rPr>
      <t xml:space="preserve"> (2)</t>
    </r>
  </si>
  <si>
    <t>Base</t>
  </si>
  <si>
    <t>Ganho</t>
  </si>
  <si>
    <r>
      <t>TCO</t>
    </r>
    <r>
      <rPr>
        <vertAlign val="superscript"/>
        <sz val="8"/>
        <color indexed="63"/>
        <rFont val="Arial"/>
        <family val="2"/>
      </rPr>
      <t>(1)</t>
    </r>
  </si>
  <si>
    <t>B. Indústrias extractivas</t>
  </si>
  <si>
    <t>11 + 12 - Indústria das bebidas e do tabaco</t>
  </si>
  <si>
    <t>15 - Indústria do couro e dos produtos do couro</t>
  </si>
  <si>
    <t>16 - Ind. madeira e cort. exc.mob.; fab.cest. e espart.</t>
  </si>
  <si>
    <t>17 - Fabr. de pasta, de papel, cartão e seus artigos</t>
  </si>
  <si>
    <t>18 - Impressão e reprodução de suportes gravados</t>
  </si>
  <si>
    <t>19 - Fab. coque, prod. petr. refinados e agl. comb.</t>
  </si>
  <si>
    <t>20 - Fabr. prod. quím. e fib. sintéticas ou artificiais</t>
  </si>
  <si>
    <t>25 - Fab. prod. metálicos, exc. máquinas e equip.</t>
  </si>
  <si>
    <t>26 - Fab. equip. inform., p/com. electr. e ópticos</t>
  </si>
  <si>
    <t>27 - Fabricação de equipamento eléctrico</t>
  </si>
  <si>
    <t>28 - Fabricação de máquinas e de equip., n.e.</t>
  </si>
  <si>
    <t>29 - Fab. veíc .autom., reboq., semi-reboq. e comp.</t>
  </si>
  <si>
    <t>30 - Fabricação de outro equip. de transporte</t>
  </si>
  <si>
    <t>33 - Reparação, manut. e instal. máq. e equip.</t>
  </si>
  <si>
    <t>D. Elect., gás, vapor, ág. quente/fria, ar frio</t>
  </si>
  <si>
    <t>45 - Com. manut. e rep. veíc. autom. e motociclos</t>
  </si>
  <si>
    <t>46 - Com. por grosso exc. veic. aut. e motociclos</t>
  </si>
  <si>
    <t>47 - Com. a retalho, exc. veíc. autom. e motociclos</t>
  </si>
  <si>
    <t>55 - Alojamento</t>
  </si>
  <si>
    <t>56 - Restauração e similares</t>
  </si>
  <si>
    <t>J. Ativ. de inform. e de comunicação</t>
  </si>
  <si>
    <t>64 - Ativ. serv. financ., exc. seguros e f. pensões</t>
  </si>
  <si>
    <t>65 - Seg., resseg. e f. pensões, exc. seg. soc. obrig.</t>
  </si>
  <si>
    <t>66 - Ativ. aux. de serv. financeiros e dos seguros</t>
  </si>
  <si>
    <t>M. Ativ. consul., científ., técnicas e sim.</t>
  </si>
  <si>
    <t>69 - Atividades jurídicas e  de contabilidade</t>
  </si>
  <si>
    <t>70 - At. sedes sociais e de consultoria para a gestão</t>
  </si>
  <si>
    <t>71 - At. arquit., eng. e téc. afins; at. ens. e anál. técnicas</t>
  </si>
  <si>
    <t>72 - At. investigação científica e de desenvolvimento</t>
  </si>
  <si>
    <t>73 - Publicidade, est. mercado e sondagens de opinião</t>
  </si>
  <si>
    <t>74 - Outras at. consultoria,  científicas, técnicas e sim.</t>
  </si>
  <si>
    <t>75 - Actividades veterinárias</t>
  </si>
  <si>
    <t>N. Ativ. administ. e dos serv. de apoio</t>
  </si>
  <si>
    <t>77 - Atividades de aluguer</t>
  </si>
  <si>
    <t>78 - Atividades de emprego</t>
  </si>
  <si>
    <t>79 - Agências de viagem, operadores turísticos, outros serviços de reservas e actividades relacionadas</t>
  </si>
  <si>
    <t>80 - Atividades de investigação e segurança</t>
  </si>
  <si>
    <t>81 - At. relac. com edifícios, plantação e man. de jardins</t>
  </si>
  <si>
    <t>82 - At. serviços adm. e  apoio prestados às empresas</t>
  </si>
  <si>
    <t>O. Adm. pública e defesa; seg. soc. obrig.</t>
  </si>
  <si>
    <t>86 - Atividades de saúde humana</t>
  </si>
  <si>
    <t>87 - Atividades de apoio social com alojamento</t>
  </si>
  <si>
    <t>88 - Atividades de apoio social sem alojamento</t>
  </si>
  <si>
    <t>R. Ativ. artíst., espect., desp. e recreat.</t>
  </si>
  <si>
    <t>90 - At. de teatro, música, dança e out. at. art. e literárias</t>
  </si>
  <si>
    <t>91 - At. das bibl., arquivos, museus e out.  at. culturais</t>
  </si>
  <si>
    <t>92 - Lotarias e outros jogos de aposta</t>
  </si>
  <si>
    <t>93 - Atividades desportivas, de diversão e recreativas</t>
  </si>
  <si>
    <t>S. Outras actividades de serviços</t>
  </si>
  <si>
    <t>(2) dos trabalhadores por conta de outrem a tempo completo, que auferiram remuneração completa no período de referência (outubro).</t>
  </si>
  <si>
    <r>
      <t xml:space="preserve">fonte:  GEP/MTSSS, Quadros de Pessoal.               </t>
    </r>
    <r>
      <rPr>
        <b/>
        <sz val="7"/>
        <color theme="7"/>
        <rFont val="Arial"/>
        <family val="2"/>
      </rPr>
      <t xml:space="preserve"> </t>
    </r>
    <r>
      <rPr>
        <b/>
        <sz val="8"/>
        <color theme="7"/>
        <rFont val="Arial"/>
        <family val="2"/>
      </rPr>
      <t>Mais informação em:  http://www.gep.mtsss.gov.pt</t>
    </r>
  </si>
  <si>
    <t>Fazendo uma análise por sexo, na Zona Euro,  verifica-se que a Grécia e a Espanha são os países com a maior diferença, entre a taxa de desemprego das mulheres e dos homens.</t>
  </si>
  <si>
    <t xml:space="preserve"> nota: Estónia, Grécia e Hungria - novembro de 2018 ; Reino Unido - outubro de 2018.       
: valor não disponível.       
</t>
  </si>
  <si>
    <t>52-Vendedores</t>
  </si>
  <si>
    <t>93-Trab.n/qual. i.ext.,const.,i.transf. e transp.</t>
  </si>
  <si>
    <t>51-Trab. serviços pessoais</t>
  </si>
  <si>
    <t>91-Trabalhadores de limpeza</t>
  </si>
  <si>
    <t>71-Trab.qualif.constr. e sim., exc.electric.</t>
  </si>
  <si>
    <t>43-Op.dados, cont., estat., serv.fin. e registo</t>
  </si>
  <si>
    <t xml:space="preserve">41-Emp. escrit., secret.e oper. proc. dados </t>
  </si>
  <si>
    <t xml:space="preserve">  Serviços culturais</t>
  </si>
  <si>
    <t xml:space="preserve">  Meios ou suportes de gravação</t>
  </si>
  <si>
    <t xml:space="preserve">  Pequenos eletrodomésticos</t>
  </si>
  <si>
    <t xml:space="preserve">  Jornais e periódicos</t>
  </si>
  <si>
    <t xml:space="preserve">  Equipamento de processamento de dados</t>
  </si>
  <si>
    <t xml:space="preserve">  Transportes aéreos de passageiros</t>
  </si>
  <si>
    <t xml:space="preserve">  Artigos de vestuário</t>
  </si>
  <si>
    <t xml:space="preserve">  Calçado</t>
  </si>
  <si>
    <t xml:space="preserve">  Outros artigos e acessórios de vestuário</t>
  </si>
  <si>
    <t xml:space="preserve">  Férias organizadas</t>
  </si>
  <si>
    <t xml:space="preserve">         … em Parentalidade </t>
  </si>
  <si>
    <t>notas: dados sujeitos a atualizações; situação da base de dados a 31/janeiro/2019.</t>
  </si>
  <si>
    <t>notas: dados sujeitos a atualizações; situação da base de dados 1/fevereiro/2019.</t>
  </si>
  <si>
    <t>notas: dados sujeitos a atualizações .</t>
  </si>
  <si>
    <t>notas: dados sujeitos a atualizações;   a partir de 2005 apenas são contabilizados beneficiários com lançamento cujo o motivo tenha sido "concessão normal".;  (a) DLD - Desempregados de Longa Duração".</t>
  </si>
  <si>
    <t>dezembro de 2018</t>
  </si>
  <si>
    <t>:</t>
  </si>
  <si>
    <t>Em Portugal a taxa de desemprego manteve-se nos 6,7 % relativamente ao mês anterior.</t>
  </si>
  <si>
    <t xml:space="preserve">Chéquia (2,1 %), Alemanha (3,3 %) e Polónia (3,5 %) apresentam as taxas de desemprego mais baixas; a Grécia (18,5 %) e a Espanha (14,3 %) são os estados membros com valores  mais elevados. </t>
  </si>
  <si>
    <t>A taxa de desemprego para o grupo etário &lt;25 anos apresenta o valor mais baixo na Chéquia (5,8 %), registando o valor mais elevado na Grécia (39,1 %). Em Portugal,   regista-se   o  valor  de 17,6 %.</t>
  </si>
  <si>
    <t>fonte:  Eurostat, dados extraídos em 26/02/2019.</t>
  </si>
  <si>
    <t>Redução de Horário de Trabalho</t>
  </si>
  <si>
    <t>Suspensão Temporária</t>
  </si>
  <si>
    <t>nota1: situação da base de dados em 1/fevereiro/2019.</t>
  </si>
  <si>
    <t>2006</t>
  </si>
  <si>
    <t>2007</t>
  </si>
  <si>
    <t>2008</t>
  </si>
  <si>
    <t>2009</t>
  </si>
  <si>
    <t>2010</t>
  </si>
  <si>
    <t>2011</t>
  </si>
  <si>
    <t>2012</t>
  </si>
  <si>
    <t>nota2: a partir de 2005 apenas são contabilizados beneficiários com lançamento cujo o motivo tenha sido "Concessão Normal".</t>
  </si>
  <si>
    <t>nota3: situação da base de dados em 1/fevereiro/2019.</t>
  </si>
  <si>
    <t>4.º trimestre</t>
  </si>
  <si>
    <t>1.º trimestre</t>
  </si>
  <si>
    <t>2.º trimestre</t>
  </si>
  <si>
    <t>3.º trimestre</t>
  </si>
  <si>
    <r>
      <t xml:space="preserve">Em </t>
    </r>
    <r>
      <rPr>
        <b/>
        <sz val="8"/>
        <color indexed="63"/>
        <rFont val="Arial"/>
        <family val="2"/>
      </rPr>
      <t>dezembro</t>
    </r>
    <r>
      <rPr>
        <sz val="8"/>
        <color indexed="63"/>
        <rFont val="Arial"/>
        <family val="2"/>
      </rPr>
      <t xml:space="preserve"> </t>
    </r>
    <r>
      <rPr>
        <b/>
        <sz val="8"/>
        <color indexed="63"/>
        <rFont val="Arial"/>
        <family val="2"/>
      </rPr>
      <t>de</t>
    </r>
    <r>
      <rPr>
        <sz val="8"/>
        <color indexed="63"/>
        <rFont val="Arial"/>
        <family val="2"/>
      </rPr>
      <t xml:space="preserve"> </t>
    </r>
    <r>
      <rPr>
        <b/>
        <sz val="8"/>
        <color indexed="63"/>
        <rFont val="Arial"/>
        <family val="2"/>
      </rPr>
      <t>2018,</t>
    </r>
    <r>
      <rPr>
        <sz val="8"/>
        <color indexed="63"/>
        <rFont val="Arial"/>
        <family val="2"/>
      </rPr>
      <t xml:space="preserve"> a taxa de desemprego na Zona Euro manteve-se inalterada nos 7,9 % (era 8,6 % em dezembro de 2017);</t>
    </r>
  </si>
  <si>
    <r>
      <t>estrutura empresarial - actividade económica</t>
    </r>
    <r>
      <rPr>
        <sz val="7"/>
        <rFont val="Arial"/>
        <family val="2"/>
      </rPr>
      <t xml:space="preserve"> (CAE  Rev.3) </t>
    </r>
    <r>
      <rPr>
        <vertAlign val="superscript"/>
        <sz val="7"/>
        <rFont val="Arial"/>
        <family val="2"/>
      </rPr>
      <t>(3)</t>
    </r>
  </si>
  <si>
    <t>(1) nos estabelecimentos.                                TCO - Trabalhador por Conta de Outrem.       (3) informação alterada em 4/3/2019.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</si>
</sst>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6">
    <numFmt numFmtId="44" formatCode="_-* #,##0.00\ &quot;€&quot;_-;\-* #,##0.00\ &quot;€&quot;_-;_-* &quot;-&quot;??\ &quot;€&quot;_-;_-@_-"/>
    <numFmt numFmtId="43" formatCode="_-* #,##0.00\ _€_-;\-* #,##0.00\ _€_-;_-* &quot;-&quot;??\ _€_-;_-@_-"/>
    <numFmt numFmtId="164" formatCode="#\ ##0"/>
    <numFmt numFmtId="165" formatCode="0.0"/>
    <numFmt numFmtId="166" formatCode="#,##0.0"/>
    <numFmt numFmtId="167" formatCode="#.0"/>
    <numFmt numFmtId="168" formatCode="#"/>
    <numFmt numFmtId="169" formatCode="mmm\."/>
    <numFmt numFmtId="170" formatCode="#,##0_);&quot;(&quot;#,##0&quot;)&quot;;&quot;-&quot;_)"/>
    <numFmt numFmtId="171" formatCode="mmmm\ &quot;de&quot;\ yyyy"/>
    <numFmt numFmtId="172" formatCode="\ mmmm\ &quot;de&quot;\ yyyy\ "/>
    <numFmt numFmtId="173" formatCode="[$-F800]dddd\,\ mmmm\ dd\,\ yyyy"/>
    <numFmt numFmtId="174" formatCode="_(* #,##0.00_);_(* \(#,##0.00\);_(* &quot;-&quot;??_);_(@_)"/>
    <numFmt numFmtId="175" formatCode="_(&quot;$&quot;* #,##0.00_);_(&quot;$&quot;* \(#,##0.00\);_(&quot;$&quot;* &quot;-&quot;??_);_(@_)"/>
    <numFmt numFmtId="176" formatCode="0.0%"/>
    <numFmt numFmtId="177" formatCode="#,##0;###0;\-"/>
  </numFmts>
  <fonts count="142" x14ac:knownFonts="1">
    <font>
      <sz val="10"/>
      <name val="Arial"/>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0"/>
      <name val="Arial"/>
      <family val="2"/>
    </font>
    <font>
      <sz val="8"/>
      <name val="Arial"/>
      <family val="2"/>
    </font>
    <font>
      <sz val="10"/>
      <color indexed="9"/>
      <name val="Arial"/>
      <family val="2"/>
    </font>
    <font>
      <sz val="9"/>
      <name val="Arial"/>
      <family val="2"/>
    </font>
    <font>
      <b/>
      <sz val="9"/>
      <name val="Arial"/>
      <family val="2"/>
    </font>
    <font>
      <sz val="8"/>
      <name val="Arial"/>
      <family val="2"/>
    </font>
    <font>
      <b/>
      <sz val="8"/>
      <name val="Arial"/>
      <family val="2"/>
    </font>
    <font>
      <sz val="7"/>
      <name val="Arial"/>
      <family val="2"/>
    </font>
    <font>
      <sz val="9"/>
      <color indexed="63"/>
      <name val="Arial"/>
      <family val="2"/>
    </font>
    <font>
      <b/>
      <sz val="8"/>
      <color indexed="63"/>
      <name val="Arial"/>
      <family val="2"/>
    </font>
    <font>
      <sz val="8"/>
      <color indexed="63"/>
      <name val="Arial"/>
      <family val="2"/>
    </font>
    <font>
      <sz val="10"/>
      <color indexed="63"/>
      <name val="Arial"/>
      <family val="2"/>
    </font>
    <font>
      <sz val="7"/>
      <color indexed="9"/>
      <name val="Arial"/>
      <family val="2"/>
    </font>
    <font>
      <b/>
      <sz val="10"/>
      <color indexed="9"/>
      <name val="Arial"/>
      <family val="2"/>
    </font>
    <font>
      <sz val="7"/>
      <color indexed="63"/>
      <name val="Arial"/>
      <family val="2"/>
    </font>
    <font>
      <b/>
      <sz val="8"/>
      <color indexed="63"/>
      <name val="Arial"/>
      <family val="2"/>
    </font>
    <font>
      <b/>
      <sz val="8"/>
      <color indexed="20"/>
      <name val="Arial"/>
      <family val="2"/>
    </font>
    <font>
      <sz val="9"/>
      <color indexed="63"/>
      <name val="Arial"/>
      <family val="2"/>
    </font>
    <font>
      <b/>
      <sz val="26"/>
      <name val="Arial"/>
      <family val="2"/>
    </font>
    <font>
      <sz val="10"/>
      <color indexed="10"/>
      <name val="Arial"/>
      <family val="2"/>
    </font>
    <font>
      <sz val="8"/>
      <color indexed="63"/>
      <name val="Arial"/>
      <family val="2"/>
    </font>
    <font>
      <i/>
      <sz val="8"/>
      <color indexed="63"/>
      <name val="Arial"/>
      <family val="2"/>
    </font>
    <font>
      <b/>
      <sz val="10"/>
      <color indexed="63"/>
      <name val="Arial"/>
      <family val="2"/>
    </font>
    <font>
      <sz val="7"/>
      <color indexed="63"/>
      <name val="Arial"/>
      <family val="2"/>
    </font>
    <font>
      <sz val="10"/>
      <name val="Arial"/>
      <family val="2"/>
    </font>
    <font>
      <sz val="7"/>
      <name val="Arial"/>
      <family val="2"/>
    </font>
    <font>
      <b/>
      <sz val="9"/>
      <color indexed="63"/>
      <name val="Arial"/>
      <family val="2"/>
    </font>
    <font>
      <b/>
      <sz val="7"/>
      <color indexed="63"/>
      <name val="Arial"/>
      <family val="2"/>
    </font>
    <font>
      <sz val="10"/>
      <color indexed="23"/>
      <name val="Arial"/>
      <family val="2"/>
    </font>
    <font>
      <b/>
      <sz val="9"/>
      <color indexed="23"/>
      <name val="Arial"/>
      <family val="2"/>
    </font>
    <font>
      <sz val="9"/>
      <color indexed="23"/>
      <name val="Arial"/>
      <family val="2"/>
    </font>
    <font>
      <b/>
      <sz val="8"/>
      <color indexed="23"/>
      <name val="Arial"/>
      <family val="2"/>
    </font>
    <font>
      <b/>
      <sz val="8"/>
      <color indexed="10"/>
      <name val="Arial"/>
      <family val="2"/>
    </font>
    <font>
      <sz val="7"/>
      <color indexed="23"/>
      <name val="Arial"/>
      <family val="2"/>
    </font>
    <font>
      <sz val="10"/>
      <name val="Arial"/>
      <family val="2"/>
    </font>
    <font>
      <sz val="10"/>
      <name val="Arial"/>
      <family val="2"/>
    </font>
    <font>
      <sz val="8"/>
      <color rgb="FF333333"/>
      <name val="Arial"/>
      <family val="2"/>
    </font>
    <font>
      <sz val="10"/>
      <name val="Arial"/>
      <family val="2"/>
    </font>
    <font>
      <sz val="8"/>
      <color indexed="20"/>
      <name val="Arial"/>
      <family val="2"/>
    </font>
    <font>
      <b/>
      <sz val="10"/>
      <name val="Arial"/>
      <family val="2"/>
    </font>
    <font>
      <sz val="6"/>
      <color indexed="63"/>
      <name val="Arial"/>
      <family val="2"/>
    </font>
    <font>
      <b/>
      <sz val="7"/>
      <name val="Arial"/>
      <family val="2"/>
    </font>
    <font>
      <vertAlign val="superscript"/>
      <sz val="6"/>
      <color indexed="63"/>
      <name val="Arial"/>
      <family val="2"/>
    </font>
    <font>
      <sz val="10"/>
      <color indexed="20"/>
      <name val="Arial"/>
      <family val="2"/>
    </font>
    <font>
      <sz val="8"/>
      <color indexed="9"/>
      <name val="Arial"/>
      <family val="2"/>
    </font>
    <font>
      <b/>
      <sz val="10"/>
      <color indexed="20"/>
      <name val="Arial"/>
      <family val="2"/>
    </font>
    <font>
      <b/>
      <sz val="7"/>
      <color rgb="FF333333"/>
      <name val="Arial"/>
      <family val="2"/>
    </font>
    <font>
      <sz val="9"/>
      <color indexed="20"/>
      <name val="Arial"/>
      <family val="2"/>
    </font>
    <font>
      <vertAlign val="superscript"/>
      <sz val="8"/>
      <color indexed="63"/>
      <name val="Arial"/>
      <family val="2"/>
    </font>
    <font>
      <b/>
      <sz val="8"/>
      <color indexed="9"/>
      <name val="Arial"/>
      <family val="2"/>
    </font>
    <font>
      <sz val="7.5"/>
      <color indexed="63"/>
      <name val="Arial"/>
      <family val="2"/>
    </font>
    <font>
      <sz val="7.5"/>
      <name val="Arial"/>
      <family val="2"/>
    </font>
    <font>
      <b/>
      <vertAlign val="superscript"/>
      <sz val="8"/>
      <color indexed="63"/>
      <name val="Arial"/>
      <family val="2"/>
    </font>
    <font>
      <b/>
      <sz val="8"/>
      <color indexed="17"/>
      <name val="Arial"/>
      <family val="2"/>
    </font>
    <font>
      <sz val="10"/>
      <color indexed="17"/>
      <name val="Arial"/>
      <family val="2"/>
    </font>
    <font>
      <b/>
      <sz val="10"/>
      <color indexed="17"/>
      <name val="Arial"/>
      <family val="2"/>
    </font>
    <font>
      <sz val="8"/>
      <color indexed="17"/>
      <name val="Arial"/>
      <family val="2"/>
    </font>
    <font>
      <sz val="9"/>
      <color indexed="17"/>
      <name val="Arial"/>
      <family val="2"/>
    </font>
    <font>
      <sz val="9"/>
      <color indexed="10"/>
      <name val="Arial"/>
      <family val="2"/>
    </font>
    <font>
      <b/>
      <sz val="10"/>
      <color indexed="10"/>
      <name val="Arial"/>
      <family val="2"/>
    </font>
    <font>
      <b/>
      <sz val="8"/>
      <color indexed="8"/>
      <name val="Arial"/>
      <family val="2"/>
    </font>
    <font>
      <b/>
      <sz val="9"/>
      <color indexed="17"/>
      <name val="Arial"/>
      <family val="2"/>
    </font>
    <font>
      <sz val="10"/>
      <color rgb="FF008000"/>
      <name val="Arial"/>
      <family val="2"/>
    </font>
    <font>
      <sz val="9"/>
      <color rgb="FF008000"/>
      <name val="Arial"/>
      <family val="2"/>
    </font>
    <font>
      <vertAlign val="superscript"/>
      <sz val="7.5"/>
      <color indexed="63"/>
      <name val="Arial"/>
      <family val="2"/>
    </font>
    <font>
      <sz val="8"/>
      <color rgb="FFFF0000"/>
      <name val="Arial"/>
      <family val="2"/>
    </font>
    <font>
      <sz val="7"/>
      <color rgb="FFFF0000"/>
      <name val="Arial"/>
      <family val="2"/>
    </font>
    <font>
      <sz val="11"/>
      <color theme="1"/>
      <name val="Franklin Gothic Book"/>
      <family val="2"/>
      <scheme val="minor"/>
    </font>
    <font>
      <b/>
      <sz val="8"/>
      <color theme="3"/>
      <name val="Arial"/>
      <family val="2"/>
    </font>
    <font>
      <sz val="10"/>
      <color theme="3"/>
      <name val="Arial"/>
      <family val="2"/>
    </font>
    <font>
      <sz val="9"/>
      <color theme="3"/>
      <name val="Arial"/>
      <family val="2"/>
    </font>
    <font>
      <sz val="8"/>
      <color theme="3"/>
      <name val="Arial"/>
      <family val="2"/>
    </font>
    <font>
      <b/>
      <sz val="10"/>
      <color theme="3"/>
      <name val="Arial"/>
      <family val="2"/>
    </font>
    <font>
      <b/>
      <sz val="10"/>
      <color theme="1"/>
      <name val="Arial"/>
      <family val="2"/>
    </font>
    <font>
      <sz val="8"/>
      <color theme="5"/>
      <name val="Arial"/>
      <family val="2"/>
    </font>
    <font>
      <vertAlign val="superscript"/>
      <sz val="8"/>
      <color theme="3"/>
      <name val="Arial"/>
      <family val="2"/>
    </font>
    <font>
      <b/>
      <sz val="9"/>
      <color theme="3"/>
      <name val="Arial"/>
      <family val="2"/>
    </font>
    <font>
      <b/>
      <sz val="9"/>
      <color theme="5"/>
      <name val="Arial"/>
      <family val="2"/>
    </font>
    <font>
      <b/>
      <sz val="7"/>
      <color theme="3"/>
      <name val="Arial"/>
      <family val="2"/>
    </font>
    <font>
      <sz val="7.5"/>
      <color theme="3"/>
      <name val="Arial"/>
      <family val="2"/>
    </font>
    <font>
      <sz val="7"/>
      <color theme="3"/>
      <name val="Arial"/>
      <family val="2"/>
    </font>
    <font>
      <sz val="8"/>
      <color theme="7"/>
      <name val="Arial"/>
      <family val="2"/>
    </font>
    <font>
      <sz val="6"/>
      <color theme="3"/>
      <name val="Arial"/>
      <family val="2"/>
    </font>
    <font>
      <b/>
      <sz val="9"/>
      <color theme="1"/>
      <name val="Arial"/>
      <family val="2"/>
    </font>
    <font>
      <sz val="7"/>
      <color theme="0"/>
      <name val="Arial"/>
      <family val="2"/>
    </font>
    <font>
      <sz val="8"/>
      <color theme="0"/>
      <name val="Arial"/>
      <family val="2"/>
    </font>
    <font>
      <sz val="9"/>
      <color rgb="FFFFFFFF"/>
      <name val="Arial"/>
      <family val="2"/>
    </font>
    <font>
      <b/>
      <vertAlign val="superscript"/>
      <sz val="9"/>
      <color theme="3"/>
      <name val="Arial"/>
      <family val="2"/>
    </font>
    <font>
      <b/>
      <vertAlign val="superscript"/>
      <sz val="10"/>
      <name val="Arial"/>
      <family val="2"/>
    </font>
    <font>
      <u/>
      <sz val="10"/>
      <color indexed="12"/>
      <name val="Arial"/>
      <family val="2"/>
    </font>
    <font>
      <b/>
      <sz val="8"/>
      <color theme="5"/>
      <name val="Arial"/>
      <family val="2"/>
    </font>
    <font>
      <b/>
      <sz val="8"/>
      <color indexed="24"/>
      <name val="Arial"/>
      <family val="2"/>
    </font>
    <font>
      <b/>
      <sz val="8"/>
      <color theme="9"/>
      <name val="Arial"/>
      <family val="2"/>
    </font>
    <font>
      <sz val="10"/>
      <color theme="9"/>
      <name val="Arial"/>
      <family val="2"/>
    </font>
    <font>
      <sz val="10"/>
      <color theme="1"/>
      <name val="Arial"/>
      <family val="2"/>
    </font>
    <font>
      <sz val="7"/>
      <color theme="1"/>
      <name val="Arial"/>
      <family val="2"/>
    </font>
    <font>
      <b/>
      <sz val="8"/>
      <name val="Times New Roman"/>
      <family val="1"/>
    </font>
    <font>
      <sz val="8"/>
      <name val="Times New Roman"/>
      <family val="1"/>
    </font>
    <font>
      <b/>
      <sz val="16"/>
      <name val="Times New Roman"/>
      <family val="1"/>
    </font>
    <font>
      <sz val="10"/>
      <color theme="0" tint="-0.34998626667073579"/>
      <name val="Arial"/>
      <family val="2"/>
    </font>
    <font>
      <sz val="10"/>
      <color theme="0"/>
      <name val="Arial"/>
      <family val="2"/>
    </font>
    <font>
      <vertAlign val="superscript"/>
      <sz val="9"/>
      <color theme="1"/>
      <name val="Arial"/>
      <family val="2"/>
    </font>
    <font>
      <b/>
      <sz val="24"/>
      <name val="Arial"/>
      <family val="2"/>
    </font>
    <font>
      <sz val="8"/>
      <color rgb="FF1F497D"/>
      <name val="Arial"/>
      <family val="2"/>
    </font>
    <font>
      <sz val="8"/>
      <color rgb="FF008000"/>
      <name val="Arial"/>
      <family val="2"/>
    </font>
    <font>
      <b/>
      <sz val="8"/>
      <color theme="6"/>
      <name val="Arial"/>
      <family val="2"/>
    </font>
    <font>
      <sz val="8"/>
      <color indexed="10"/>
      <name val="Arial"/>
      <family val="2"/>
    </font>
    <font>
      <sz val="10"/>
      <color indexed="8"/>
      <name val="Arial"/>
      <family val="2"/>
    </font>
    <font>
      <sz val="6"/>
      <name val="Arial"/>
      <family val="2"/>
    </font>
    <font>
      <b/>
      <sz val="8"/>
      <color rgb="FF333333"/>
      <name val="Arial"/>
      <family val="2"/>
    </font>
    <font>
      <sz val="7"/>
      <color rgb="FF333333"/>
      <name val="Arial"/>
      <family val="2"/>
    </font>
    <font>
      <sz val="10"/>
      <color rgb="FF333333"/>
      <name val="Arial"/>
      <family val="2"/>
    </font>
    <font>
      <sz val="6"/>
      <color rgb="FF333333"/>
      <name val="Arial"/>
      <family val="2"/>
    </font>
    <font>
      <sz val="10"/>
      <name val="Arial"/>
      <family val="2"/>
    </font>
    <font>
      <u/>
      <sz val="8"/>
      <color theme="3"/>
      <name val="Arial"/>
      <family val="2"/>
    </font>
    <font>
      <sz val="12"/>
      <color rgb="FF333333"/>
      <name val="Georgia"/>
      <family val="1"/>
    </font>
    <font>
      <b/>
      <sz val="10"/>
      <color rgb="FF333333"/>
      <name val="Arial"/>
      <family val="2"/>
    </font>
    <font>
      <b/>
      <sz val="9"/>
      <color rgb="FF333333"/>
      <name val="Arial"/>
      <family val="2"/>
    </font>
    <font>
      <sz val="9"/>
      <color rgb="FF333333"/>
      <name val="Arial"/>
      <family val="2"/>
    </font>
    <font>
      <b/>
      <vertAlign val="superscript"/>
      <sz val="10"/>
      <color rgb="FF333333"/>
      <name val="Arial"/>
      <family val="2"/>
    </font>
    <font>
      <b/>
      <sz val="8"/>
      <color rgb="FFFF0000"/>
      <name val="Arial"/>
      <family val="2"/>
    </font>
    <font>
      <b/>
      <vertAlign val="superscript"/>
      <sz val="8"/>
      <color rgb="FF333333"/>
      <name val="Arial"/>
      <family val="2"/>
    </font>
    <font>
      <sz val="8"/>
      <color theme="1"/>
      <name val="Arial"/>
      <family val="2"/>
    </font>
    <font>
      <sz val="8"/>
      <color rgb="FF008080"/>
      <name val="Arial"/>
      <family val="2"/>
    </font>
    <font>
      <vertAlign val="superscript"/>
      <sz val="8"/>
      <color rgb="FF333333"/>
      <name val="Arial"/>
      <family val="2"/>
    </font>
    <font>
      <vertAlign val="superscript"/>
      <sz val="9"/>
      <color rgb="FF333333"/>
      <name val="Arial"/>
      <family val="2"/>
    </font>
    <font>
      <b/>
      <sz val="8"/>
      <color rgb="FF1F497D"/>
      <name val="Arial"/>
      <family val="2"/>
    </font>
    <font>
      <b/>
      <sz val="9"/>
      <color theme="7"/>
      <name val="Arial"/>
      <family val="2"/>
    </font>
    <font>
      <b/>
      <sz val="9"/>
      <color indexed="20"/>
      <name val="Arial"/>
      <family val="2"/>
    </font>
    <font>
      <u/>
      <sz val="8"/>
      <color theme="7"/>
      <name val="Arial"/>
      <family val="2"/>
    </font>
    <font>
      <b/>
      <sz val="8"/>
      <color theme="7"/>
      <name val="Arial"/>
      <family val="2"/>
    </font>
    <font>
      <vertAlign val="superscript"/>
      <sz val="8"/>
      <color indexed="17"/>
      <name val="Arial"/>
      <family val="2"/>
    </font>
    <font>
      <b/>
      <sz val="7"/>
      <color theme="7"/>
      <name val="Arial"/>
      <family val="2"/>
    </font>
    <font>
      <vertAlign val="superscript"/>
      <sz val="7"/>
      <name val="Arial"/>
      <family val="2"/>
    </font>
  </fonts>
  <fills count="4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indexed="55"/>
      </patternFill>
    </fill>
    <fill>
      <patternFill patternType="solid">
        <fgColor indexed="9"/>
        <bgColor indexed="55"/>
      </patternFill>
    </fill>
    <fill>
      <patternFill patternType="solid">
        <fgColor indexed="9"/>
        <bgColor indexed="64"/>
      </patternFill>
    </fill>
    <fill>
      <patternFill patternType="solid">
        <fgColor theme="0"/>
        <bgColor indexed="64"/>
      </patternFill>
    </fill>
    <fill>
      <patternFill patternType="solid">
        <fgColor theme="0"/>
        <bgColor indexed="55"/>
      </patternFill>
    </fill>
    <fill>
      <patternFill patternType="gray125">
        <fgColor indexed="9"/>
        <bgColor indexed="9"/>
      </patternFill>
    </fill>
    <fill>
      <patternFill patternType="solid">
        <fgColor theme="6"/>
        <bgColor indexed="64"/>
      </patternFill>
    </fill>
    <fill>
      <patternFill patternType="solid">
        <fgColor theme="5"/>
        <bgColor indexed="64"/>
      </patternFill>
    </fill>
    <fill>
      <patternFill patternType="solid">
        <fgColor theme="7"/>
        <bgColor indexed="64"/>
      </patternFill>
    </fill>
    <fill>
      <patternFill patternType="solid">
        <fgColor rgb="FF00599D"/>
        <bgColor indexed="64"/>
      </patternFill>
    </fill>
    <fill>
      <patternFill patternType="solid">
        <fgColor rgb="FFEEF3F8"/>
        <bgColor indexed="64"/>
      </patternFill>
    </fill>
    <fill>
      <patternFill patternType="solid">
        <fgColor rgb="FFEEF3F8"/>
        <bgColor indexed="55"/>
      </patternFill>
    </fill>
    <fill>
      <patternFill patternType="solid">
        <fgColor theme="9"/>
        <bgColor indexed="64"/>
      </patternFill>
    </fill>
    <fill>
      <patternFill patternType="solid">
        <fgColor theme="8"/>
        <bgColor indexed="64"/>
      </patternFill>
    </fill>
    <fill>
      <patternFill patternType="solid">
        <fgColor theme="8"/>
        <bgColor indexed="55"/>
      </patternFill>
    </fill>
    <fill>
      <patternFill patternType="solid">
        <fgColor theme="3"/>
        <bgColor indexed="64"/>
      </patternFill>
    </fill>
    <fill>
      <patternFill patternType="solid">
        <fgColor theme="5"/>
        <bgColor indexed="55"/>
      </patternFill>
    </fill>
    <fill>
      <patternFill patternType="solid">
        <fgColor theme="9"/>
        <bgColor indexed="55"/>
      </patternFill>
    </fill>
    <fill>
      <patternFill patternType="solid">
        <fgColor theme="6"/>
        <bgColor indexed="55"/>
      </patternFill>
    </fill>
    <fill>
      <patternFill patternType="mediumGray"/>
    </fill>
    <fill>
      <patternFill patternType="solid">
        <fgColor theme="0"/>
        <bgColor indexed="8"/>
      </patternFill>
    </fill>
    <fill>
      <patternFill patternType="solid">
        <fgColor rgb="FFEBF7FF"/>
        <bgColor indexed="64"/>
      </patternFill>
    </fill>
    <fill>
      <patternFill patternType="solid">
        <fgColor rgb="FFEBF7FF"/>
        <bgColor indexed="55"/>
      </patternFill>
    </fill>
    <fill>
      <patternFill patternType="solid">
        <fgColor indexed="9"/>
        <bgColor indexed="8"/>
      </patternFill>
    </fill>
  </fills>
  <borders count="95">
    <border>
      <left/>
      <right/>
      <top/>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right/>
      <top style="thin">
        <color indexed="22"/>
      </top>
      <bottom/>
      <diagonal/>
    </border>
    <border>
      <left/>
      <right/>
      <top/>
      <bottom style="thin">
        <color indexed="22"/>
      </bottom>
      <diagonal/>
    </border>
    <border>
      <left/>
      <right/>
      <top style="thin">
        <color indexed="22"/>
      </top>
      <bottom style="thin">
        <color indexed="22"/>
      </bottom>
      <diagonal/>
    </border>
    <border>
      <left/>
      <right/>
      <top style="thin">
        <color theme="0" tint="-0.24994659260841701"/>
      </top>
      <bottom style="thin">
        <color theme="0" tint="-0.24994659260841701"/>
      </bottom>
      <diagonal/>
    </border>
    <border>
      <left style="medium">
        <color theme="5"/>
      </left>
      <right style="medium">
        <color theme="5"/>
      </right>
      <top style="medium">
        <color theme="5"/>
      </top>
      <bottom style="medium">
        <color theme="5"/>
      </bottom>
      <diagonal/>
    </border>
    <border>
      <left style="medium">
        <color theme="5"/>
      </left>
      <right/>
      <top style="medium">
        <color theme="5"/>
      </top>
      <bottom style="medium">
        <color theme="5"/>
      </bottom>
      <diagonal/>
    </border>
    <border>
      <left/>
      <right/>
      <top style="medium">
        <color theme="5"/>
      </top>
      <bottom style="medium">
        <color theme="5"/>
      </bottom>
      <diagonal/>
    </border>
    <border>
      <left/>
      <right style="medium">
        <color theme="5"/>
      </right>
      <top style="medium">
        <color theme="5"/>
      </top>
      <bottom style="medium">
        <color theme="5"/>
      </bottom>
      <diagonal/>
    </border>
    <border>
      <left/>
      <right/>
      <top/>
      <bottom style="thin">
        <color theme="3"/>
      </bottom>
      <diagonal/>
    </border>
    <border>
      <left/>
      <right style="thin">
        <color theme="3"/>
      </right>
      <top/>
      <bottom/>
      <diagonal/>
    </border>
    <border>
      <left style="thin">
        <color theme="3"/>
      </left>
      <right/>
      <top/>
      <bottom/>
      <diagonal/>
    </border>
    <border>
      <left/>
      <right style="thin">
        <color theme="3"/>
      </right>
      <top style="thin">
        <color theme="3"/>
      </top>
      <bottom/>
      <diagonal/>
    </border>
    <border>
      <left/>
      <right/>
      <top style="thin">
        <color theme="3"/>
      </top>
      <bottom/>
      <diagonal/>
    </border>
    <border>
      <left style="thin">
        <color theme="3"/>
      </left>
      <right/>
      <top style="thin">
        <color theme="3"/>
      </top>
      <bottom/>
      <diagonal/>
    </border>
    <border>
      <left style="thin">
        <color theme="5"/>
      </left>
      <right/>
      <top style="thin">
        <color theme="5"/>
      </top>
      <bottom style="thin">
        <color theme="5"/>
      </bottom>
      <diagonal/>
    </border>
    <border>
      <left/>
      <right style="thin">
        <color theme="5"/>
      </right>
      <top style="thin">
        <color theme="5"/>
      </top>
      <bottom style="thin">
        <color theme="5"/>
      </bottom>
      <diagonal/>
    </border>
    <border>
      <left/>
      <right/>
      <top style="thin">
        <color theme="5"/>
      </top>
      <bottom style="thin">
        <color theme="5"/>
      </bottom>
      <diagonal/>
    </border>
    <border>
      <left style="medium">
        <color theme="6"/>
      </left>
      <right/>
      <top style="medium">
        <color theme="6"/>
      </top>
      <bottom style="medium">
        <color theme="6"/>
      </bottom>
      <diagonal/>
    </border>
    <border>
      <left/>
      <right/>
      <top style="medium">
        <color theme="6"/>
      </top>
      <bottom style="medium">
        <color theme="6"/>
      </bottom>
      <diagonal/>
    </border>
    <border>
      <left/>
      <right style="medium">
        <color theme="6"/>
      </right>
      <top style="medium">
        <color theme="6"/>
      </top>
      <bottom style="medium">
        <color theme="6"/>
      </bottom>
      <diagonal/>
    </border>
    <border>
      <left style="medium">
        <color theme="7"/>
      </left>
      <right style="medium">
        <color theme="7"/>
      </right>
      <top style="medium">
        <color theme="7"/>
      </top>
      <bottom style="medium">
        <color theme="7"/>
      </bottom>
      <diagonal/>
    </border>
    <border>
      <left style="medium">
        <color theme="7"/>
      </left>
      <right/>
      <top style="medium">
        <color theme="7"/>
      </top>
      <bottom style="medium">
        <color theme="7"/>
      </bottom>
      <diagonal/>
    </border>
    <border>
      <left/>
      <right/>
      <top style="medium">
        <color theme="7"/>
      </top>
      <bottom style="medium">
        <color theme="7"/>
      </bottom>
      <diagonal/>
    </border>
    <border>
      <left/>
      <right style="medium">
        <color theme="7"/>
      </right>
      <top style="medium">
        <color theme="7"/>
      </top>
      <bottom style="medium">
        <color theme="7"/>
      </bottom>
      <diagonal/>
    </border>
    <border>
      <left style="thin">
        <color theme="7"/>
      </left>
      <right/>
      <top style="thin">
        <color theme="7"/>
      </top>
      <bottom style="thin">
        <color theme="7"/>
      </bottom>
      <diagonal/>
    </border>
    <border>
      <left/>
      <right style="thin">
        <color theme="7"/>
      </right>
      <top style="thin">
        <color theme="7"/>
      </top>
      <bottom style="thin">
        <color theme="7"/>
      </bottom>
      <diagonal/>
    </border>
    <border>
      <left/>
      <right/>
      <top/>
      <bottom style="thin">
        <color theme="7"/>
      </bottom>
      <diagonal/>
    </border>
    <border>
      <left/>
      <right/>
      <top style="thin">
        <color theme="7"/>
      </top>
      <bottom style="thin">
        <color theme="7"/>
      </bottom>
      <diagonal/>
    </border>
    <border>
      <left/>
      <right/>
      <top/>
      <bottom style="thin">
        <color rgb="FF00599D"/>
      </bottom>
      <diagonal/>
    </border>
    <border>
      <left style="medium">
        <color theme="3"/>
      </left>
      <right style="medium">
        <color theme="3"/>
      </right>
      <top style="medium">
        <color theme="3"/>
      </top>
      <bottom style="medium">
        <color theme="3"/>
      </bottom>
      <diagonal/>
    </border>
    <border>
      <left style="medium">
        <color theme="4"/>
      </left>
      <right style="medium">
        <color theme="4"/>
      </right>
      <top style="medium">
        <color theme="4"/>
      </top>
      <bottom style="medium">
        <color theme="4"/>
      </bottom>
      <diagonal/>
    </border>
    <border>
      <left style="thin">
        <color theme="3"/>
      </left>
      <right style="thin">
        <color theme="3"/>
      </right>
      <top style="thin">
        <color theme="3"/>
      </top>
      <bottom style="thin">
        <color theme="3"/>
      </bottom>
      <diagonal/>
    </border>
    <border>
      <left/>
      <right style="thin">
        <color theme="3"/>
      </right>
      <top/>
      <bottom style="thin">
        <color theme="3"/>
      </bottom>
      <diagonal/>
    </border>
    <border>
      <left style="thin">
        <color theme="3"/>
      </left>
      <right/>
      <top/>
      <bottom style="thin">
        <color theme="3"/>
      </bottom>
      <diagonal/>
    </border>
    <border>
      <left style="medium">
        <color theme="3"/>
      </left>
      <right/>
      <top style="medium">
        <color theme="3"/>
      </top>
      <bottom style="medium">
        <color theme="3"/>
      </bottom>
      <diagonal/>
    </border>
    <border>
      <left/>
      <right/>
      <top style="medium">
        <color theme="3"/>
      </top>
      <bottom style="medium">
        <color theme="3"/>
      </bottom>
      <diagonal/>
    </border>
    <border>
      <left/>
      <right style="medium">
        <color theme="3"/>
      </right>
      <top style="medium">
        <color theme="3"/>
      </top>
      <bottom style="medium">
        <color theme="3"/>
      </bottom>
      <diagonal/>
    </border>
    <border>
      <left style="medium">
        <color theme="6"/>
      </left>
      <right style="medium">
        <color theme="6"/>
      </right>
      <top style="medium">
        <color theme="6"/>
      </top>
      <bottom style="medium">
        <color theme="6"/>
      </bottom>
      <diagonal/>
    </border>
    <border>
      <left/>
      <right/>
      <top/>
      <bottom style="medium">
        <color theme="7"/>
      </bottom>
      <diagonal/>
    </border>
    <border>
      <left/>
      <right/>
      <top style="thin">
        <color theme="0" tint="-0.24994659260841701"/>
      </top>
      <bottom/>
      <diagonal/>
    </border>
    <border>
      <left style="medium">
        <color theme="5"/>
      </left>
      <right style="thin">
        <color theme="3"/>
      </right>
      <top/>
      <bottom/>
      <diagonal/>
    </border>
    <border>
      <left/>
      <right/>
      <top style="medium">
        <color theme="7"/>
      </top>
      <bottom/>
      <diagonal/>
    </border>
    <border>
      <left/>
      <right/>
      <top style="thin">
        <color theme="0" tint="-0.24994659260841701"/>
      </top>
      <bottom style="thin">
        <color indexed="22"/>
      </bottom>
      <diagonal/>
    </border>
    <border>
      <left/>
      <right/>
      <top/>
      <bottom style="medium">
        <color theme="6"/>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dashed">
        <color indexed="22"/>
      </left>
      <right/>
      <top style="thin">
        <color indexed="22"/>
      </top>
      <bottom style="thin">
        <color indexed="22"/>
      </bottom>
      <diagonal/>
    </border>
    <border>
      <left/>
      <right style="dashed">
        <color indexed="22"/>
      </right>
      <top style="thin">
        <color indexed="22"/>
      </top>
      <bottom style="thin">
        <color indexed="22"/>
      </bottom>
      <diagonal/>
    </border>
    <border>
      <left/>
      <right style="dashed">
        <color indexed="22"/>
      </right>
      <top/>
      <bottom style="thin">
        <color indexed="22"/>
      </bottom>
      <diagonal/>
    </border>
    <border>
      <left style="medium">
        <color theme="3"/>
      </left>
      <right/>
      <top/>
      <bottom/>
      <diagonal/>
    </border>
    <border>
      <left style="medium">
        <color theme="5"/>
      </left>
      <right/>
      <top/>
      <bottom/>
      <diagonal/>
    </border>
    <border>
      <left/>
      <right/>
      <top style="medium">
        <color theme="3"/>
      </top>
      <bottom/>
      <diagonal/>
    </border>
    <border>
      <left/>
      <right/>
      <top/>
      <bottom style="thin">
        <color theme="0" tint="-0.24994659260841701"/>
      </bottom>
      <diagonal/>
    </border>
    <border>
      <left/>
      <right/>
      <top style="medium">
        <color theme="5"/>
      </top>
      <bottom/>
      <diagonal/>
    </border>
    <border>
      <left/>
      <right/>
      <top style="thin">
        <color theme="5"/>
      </top>
      <bottom/>
      <diagonal/>
    </border>
    <border>
      <left/>
      <right/>
      <top style="thin">
        <color theme="7"/>
      </top>
      <bottom/>
      <diagonal/>
    </border>
    <border>
      <left style="medium">
        <color theme="6"/>
      </left>
      <right/>
      <top/>
      <bottom/>
      <diagonal/>
    </border>
    <border>
      <left style="dotted">
        <color indexed="22"/>
      </left>
      <right/>
      <top style="thin">
        <color indexed="22"/>
      </top>
      <bottom style="thin">
        <color indexed="22"/>
      </bottom>
      <diagonal/>
    </border>
    <border>
      <left style="dashed">
        <color indexed="22"/>
      </left>
      <right/>
      <top/>
      <bottom/>
      <diagonal/>
    </border>
    <border>
      <left style="dashed">
        <color theme="0" tint="-0.24994659260841701"/>
      </left>
      <right/>
      <top/>
      <bottom/>
      <diagonal/>
    </border>
    <border>
      <left style="thin">
        <color theme="6"/>
      </left>
      <right/>
      <top style="thin">
        <color theme="6"/>
      </top>
      <bottom/>
      <diagonal/>
    </border>
    <border>
      <left/>
      <right style="thin">
        <color theme="6"/>
      </right>
      <top style="thin">
        <color theme="6"/>
      </top>
      <bottom/>
      <diagonal/>
    </border>
    <border>
      <left style="dotted">
        <color theme="0" tint="-0.24994659260841701"/>
      </left>
      <right/>
      <top style="thin">
        <color theme="0" tint="-0.24994659260841701"/>
      </top>
      <bottom style="thin">
        <color theme="0" tint="-0.24994659260841701"/>
      </bottom>
      <diagonal/>
    </border>
    <border>
      <left style="dotted">
        <color theme="0" tint="-0.24994659260841701"/>
      </left>
      <right/>
      <top style="thin">
        <color theme="0" tint="-0.24994659260841701"/>
      </top>
      <bottom/>
      <diagonal/>
    </border>
    <border>
      <left style="thin">
        <color theme="6"/>
      </left>
      <right/>
      <top/>
      <bottom style="thin">
        <color theme="6"/>
      </bottom>
      <diagonal/>
    </border>
    <border>
      <left/>
      <right style="thin">
        <color theme="6"/>
      </right>
      <top/>
      <bottom style="thin">
        <color theme="6"/>
      </bottom>
      <diagonal/>
    </border>
    <border>
      <left style="dotted">
        <color theme="0" tint="-0.24994659260841701"/>
      </left>
      <right/>
      <top/>
      <bottom style="thin">
        <color theme="0" tint="-0.24994659260841701"/>
      </bottom>
      <diagonal/>
    </border>
    <border>
      <left/>
      <right style="dashed">
        <color indexed="22"/>
      </right>
      <top/>
      <bottom/>
      <diagonal/>
    </border>
    <border>
      <left style="dashed">
        <color theme="0" tint="-0.24994659260841701"/>
      </left>
      <right/>
      <top style="thin">
        <color theme="0" tint="-0.24994659260841701"/>
      </top>
      <bottom style="thin">
        <color theme="0" tint="-0.24994659260841701"/>
      </bottom>
      <diagonal/>
    </border>
    <border>
      <left style="thin">
        <color theme="3"/>
      </left>
      <right style="thin">
        <color theme="3"/>
      </right>
      <top/>
      <bottom/>
      <diagonal/>
    </border>
    <border>
      <left style="dashed">
        <color theme="0" tint="-0.24994659260841701"/>
      </left>
      <right/>
      <top/>
      <bottom style="thin">
        <color indexed="22"/>
      </bottom>
      <diagonal/>
    </border>
    <border>
      <left/>
      <right/>
      <top style="thin">
        <color theme="0" tint="-0.499984740745262"/>
      </top>
      <bottom style="thin">
        <color theme="0" tint="-0.499984740745262"/>
      </bottom>
      <diagonal/>
    </border>
    <border>
      <left style="dashed">
        <color theme="0" tint="-0.499984740745262"/>
      </left>
      <right/>
      <top style="thin">
        <color theme="0" tint="-0.499984740745262"/>
      </top>
      <bottom style="thin">
        <color theme="0" tint="-0.499984740745262"/>
      </bottom>
      <diagonal/>
    </border>
    <border>
      <left/>
      <right/>
      <top style="thin">
        <color indexed="22"/>
      </top>
      <bottom style="thin">
        <color indexed="22"/>
      </bottom>
      <diagonal/>
    </border>
    <border>
      <left style="dashed">
        <color indexed="22"/>
      </left>
      <right/>
      <top style="thin">
        <color indexed="22"/>
      </top>
      <bottom style="thin">
        <color indexed="22"/>
      </bottom>
      <diagonal/>
    </border>
    <border>
      <left/>
      <right style="dashed">
        <color theme="0" tint="-0.24994659260841701"/>
      </right>
      <top style="thin">
        <color theme="0" tint="-0.24994659260841701"/>
      </top>
      <bottom style="thin">
        <color theme="0" tint="-0.24994659260841701"/>
      </bottom>
      <diagonal/>
    </border>
    <border>
      <left style="thin">
        <color rgb="FF008080"/>
      </left>
      <right/>
      <top style="thin">
        <color rgb="FF008080"/>
      </top>
      <bottom/>
      <diagonal/>
    </border>
    <border>
      <left/>
      <right/>
      <top style="thin">
        <color rgb="FF008080"/>
      </top>
      <bottom/>
      <diagonal/>
    </border>
    <border>
      <left style="thin">
        <color rgb="FF008080"/>
      </left>
      <right/>
      <top style="thin">
        <color theme="0" tint="-0.14996795556505021"/>
      </top>
      <bottom/>
      <diagonal/>
    </border>
    <border>
      <left/>
      <right/>
      <top style="thin">
        <color theme="0" tint="-0.14996795556505021"/>
      </top>
      <bottom/>
      <diagonal/>
    </border>
    <border>
      <left/>
      <right/>
      <top style="thin">
        <color theme="0" tint="-0.14996795556505021"/>
      </top>
      <bottom style="thin">
        <color theme="0" tint="-0.14993743705557422"/>
      </bottom>
      <diagonal/>
    </border>
    <border>
      <left style="thin">
        <color rgb="FF008080"/>
      </left>
      <right/>
      <top/>
      <bottom style="thin">
        <color rgb="FF008080"/>
      </bottom>
      <diagonal/>
    </border>
    <border>
      <left/>
      <right/>
      <top/>
      <bottom style="thin">
        <color rgb="FF008080"/>
      </bottom>
      <diagonal/>
    </border>
    <border>
      <left style="thin">
        <color rgb="FF008080"/>
      </left>
      <right/>
      <top/>
      <bottom style="thin">
        <color theme="0" tint="-0.14996795556505021"/>
      </bottom>
      <diagonal/>
    </border>
    <border>
      <left/>
      <right/>
      <top/>
      <bottom style="thin">
        <color theme="0" tint="-0.14996795556505021"/>
      </bottom>
      <diagonal/>
    </border>
  </borders>
  <cellStyleXfs count="319">
    <xf numFmtId="0" fontId="0" fillId="0" borderId="0" applyProtection="0"/>
    <xf numFmtId="0" fontId="32" fillId="0" borderId="0"/>
    <xf numFmtId="0" fontId="8" fillId="2" borderId="0" applyNumberFormat="0" applyBorder="0" applyAlignment="0" applyProtection="0"/>
    <xf numFmtId="0" fontId="8" fillId="3" borderId="0" applyNumberFormat="0" applyBorder="0" applyAlignment="0" applyProtection="0"/>
    <xf numFmtId="0" fontId="8" fillId="4" borderId="0" applyNumberFormat="0" applyBorder="0" applyAlignment="0" applyProtection="0"/>
    <xf numFmtId="0" fontId="8" fillId="5" borderId="0" applyNumberFormat="0" applyBorder="0" applyAlignment="0" applyProtection="0"/>
    <xf numFmtId="0" fontId="8" fillId="6" borderId="0" applyNumberFormat="0" applyBorder="0" applyAlignment="0" applyProtection="0"/>
    <xf numFmtId="0" fontId="8" fillId="7" borderId="0" applyNumberFormat="0" applyBorder="0" applyAlignment="0" applyProtection="0"/>
    <xf numFmtId="0" fontId="8" fillId="8"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5" borderId="0" applyNumberFormat="0" applyBorder="0" applyAlignment="0" applyProtection="0"/>
    <xf numFmtId="0" fontId="8" fillId="8" borderId="0" applyNumberFormat="0" applyBorder="0" applyAlignment="0" applyProtection="0"/>
    <xf numFmtId="0" fontId="8" fillId="11" borderId="0" applyNumberFormat="0" applyBorder="0" applyAlignment="0" applyProtection="0"/>
    <xf numFmtId="0" fontId="8" fillId="12"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15" borderId="0" applyNumberFormat="0" applyBorder="0" applyAlignment="0" applyProtection="0"/>
    <xf numFmtId="0" fontId="8" fillId="0" borderId="1" applyNumberFormat="0" applyFill="0" applyAlignment="0" applyProtection="0"/>
    <xf numFmtId="0" fontId="8" fillId="0" borderId="2" applyNumberFormat="0" applyFill="0" applyAlignment="0" applyProtection="0"/>
    <xf numFmtId="0" fontId="8" fillId="0" borderId="3" applyNumberFormat="0" applyFill="0" applyAlignment="0" applyProtection="0"/>
    <xf numFmtId="0" fontId="8" fillId="0" borderId="0" applyNumberFormat="0" applyFill="0" applyBorder="0" applyAlignment="0" applyProtection="0"/>
    <xf numFmtId="0" fontId="8" fillId="16" borderId="4" applyNumberFormat="0" applyAlignment="0" applyProtection="0"/>
    <xf numFmtId="0" fontId="8" fillId="0" borderId="5" applyNumberFormat="0" applyFill="0" applyAlignment="0" applyProtection="0"/>
    <xf numFmtId="0" fontId="8" fillId="17" borderId="0" applyNumberFormat="0" applyBorder="0" applyAlignment="0" applyProtection="0"/>
    <xf numFmtId="0" fontId="8" fillId="18" borderId="0" applyNumberFormat="0" applyBorder="0" applyAlignment="0" applyProtection="0"/>
    <xf numFmtId="0" fontId="8" fillId="19"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20" borderId="0" applyNumberFormat="0" applyBorder="0" applyAlignment="0" applyProtection="0"/>
    <xf numFmtId="0" fontId="8" fillId="4" borderId="0" applyNumberFormat="0" applyBorder="0" applyAlignment="0" applyProtection="0"/>
    <xf numFmtId="0" fontId="8" fillId="7" borderId="4" applyNumberFormat="0" applyAlignment="0" applyProtection="0"/>
    <xf numFmtId="44" fontId="8" fillId="0" borderId="0" applyFont="0" applyFill="0" applyBorder="0" applyAlignment="0" applyProtection="0"/>
    <xf numFmtId="0" fontId="8" fillId="3" borderId="0" applyNumberFormat="0" applyBorder="0" applyAlignment="0" applyProtection="0"/>
    <xf numFmtId="0" fontId="8" fillId="21" borderId="0" applyNumberFormat="0" applyBorder="0" applyAlignment="0" applyProtection="0"/>
    <xf numFmtId="0" fontId="42" fillId="0" borderId="0"/>
    <xf numFmtId="0" fontId="32" fillId="0" borderId="0"/>
    <xf numFmtId="0" fontId="32" fillId="0" borderId="0" applyProtection="0"/>
    <xf numFmtId="0" fontId="8" fillId="0" borderId="0"/>
    <xf numFmtId="0" fontId="8" fillId="22" borderId="6" applyNumberFormat="0" applyFont="0" applyAlignment="0" applyProtection="0"/>
    <xf numFmtId="0" fontId="8" fillId="16" borderId="7" applyNumberFormat="0" applyAlignment="0" applyProtection="0"/>
    <xf numFmtId="0" fontId="8" fillId="0" borderId="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8" applyNumberFormat="0" applyFill="0" applyAlignment="0" applyProtection="0"/>
    <xf numFmtId="0" fontId="8" fillId="23" borderId="9" applyNumberFormat="0" applyAlignment="0" applyProtection="0"/>
    <xf numFmtId="43" fontId="32" fillId="0" borderId="0" applyFont="0" applyFill="0" applyBorder="0" applyAlignment="0" applyProtection="0"/>
    <xf numFmtId="0" fontId="43" fillId="0" borderId="0"/>
    <xf numFmtId="0" fontId="8" fillId="0" borderId="0"/>
    <xf numFmtId="0" fontId="8" fillId="0" borderId="0"/>
    <xf numFmtId="0" fontId="8" fillId="0" borderId="0"/>
    <xf numFmtId="0" fontId="8" fillId="0" borderId="0"/>
    <xf numFmtId="43" fontId="8" fillId="0" borderId="0" applyFont="0" applyFill="0" applyBorder="0" applyAlignment="0" applyProtection="0"/>
    <xf numFmtId="43" fontId="45" fillId="0" borderId="0" applyFont="0" applyFill="0" applyBorder="0" applyAlignment="0" applyProtection="0"/>
    <xf numFmtId="0" fontId="8" fillId="0" borderId="0" applyProtection="0"/>
    <xf numFmtId="9" fontId="8" fillId="0" borderId="0" applyFont="0" applyFill="0" applyBorder="0" applyAlignment="0" applyProtection="0"/>
    <xf numFmtId="0" fontId="8" fillId="0" borderId="0"/>
    <xf numFmtId="0" fontId="8" fillId="0" borderId="0"/>
    <xf numFmtId="0" fontId="8" fillId="0" borderId="0"/>
    <xf numFmtId="0" fontId="8" fillId="0" borderId="0" applyProtection="0"/>
    <xf numFmtId="0" fontId="8" fillId="0" borderId="0"/>
    <xf numFmtId="0" fontId="8" fillId="0" borderId="0"/>
    <xf numFmtId="0" fontId="8" fillId="0" borderId="0"/>
    <xf numFmtId="0" fontId="8" fillId="0" borderId="0"/>
    <xf numFmtId="0" fontId="75" fillId="0" borderId="0"/>
    <xf numFmtId="0" fontId="97" fillId="0" borderId="0" applyNumberFormat="0" applyFill="0" applyBorder="0" applyAlignment="0" applyProtection="0">
      <alignment vertical="top"/>
      <protection locked="0"/>
    </xf>
    <xf numFmtId="0" fontId="7" fillId="0" borderId="0"/>
    <xf numFmtId="0" fontId="8" fillId="0" borderId="0" applyProtection="0"/>
    <xf numFmtId="0" fontId="8" fillId="0" borderId="0"/>
    <xf numFmtId="0" fontId="8" fillId="0" borderId="0"/>
    <xf numFmtId="0" fontId="104" fillId="0" borderId="54" applyNumberFormat="0" applyBorder="0" applyProtection="0">
      <alignment horizontal="center"/>
    </xf>
    <xf numFmtId="0" fontId="105" fillId="0" borderId="0" applyFill="0" applyBorder="0" applyProtection="0"/>
    <xf numFmtId="0" fontId="104" fillId="42" borderId="55" applyNumberFormat="0" applyBorder="0" applyProtection="0">
      <alignment horizontal="center"/>
    </xf>
    <xf numFmtId="0" fontId="106" fillId="0" borderId="0" applyNumberFormat="0" applyFill="0" applyProtection="0"/>
    <xf numFmtId="0" fontId="104" fillId="0" borderId="0" applyNumberFormat="0" applyFill="0" applyBorder="0" applyProtection="0">
      <alignment horizontal="left"/>
    </xf>
    <xf numFmtId="0" fontId="8" fillId="0" borderId="0"/>
    <xf numFmtId="0" fontId="8" fillId="2" borderId="0" applyNumberFormat="0" applyBorder="0" applyAlignment="0" applyProtection="0"/>
    <xf numFmtId="0" fontId="8" fillId="3" borderId="0" applyNumberFormat="0" applyBorder="0" applyAlignment="0" applyProtection="0"/>
    <xf numFmtId="0" fontId="8" fillId="4" borderId="0" applyNumberFormat="0" applyBorder="0" applyAlignment="0" applyProtection="0"/>
    <xf numFmtId="0" fontId="8" fillId="5" borderId="0" applyNumberFormat="0" applyBorder="0" applyAlignment="0" applyProtection="0"/>
    <xf numFmtId="0" fontId="8" fillId="6" borderId="0" applyNumberFormat="0" applyBorder="0" applyAlignment="0" applyProtection="0"/>
    <xf numFmtId="0" fontId="8" fillId="7" borderId="0" applyNumberFormat="0" applyBorder="0" applyAlignment="0" applyProtection="0"/>
    <xf numFmtId="0" fontId="8" fillId="8"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5" borderId="0" applyNumberFormat="0" applyBorder="0" applyAlignment="0" applyProtection="0"/>
    <xf numFmtId="0" fontId="8" fillId="8" borderId="0" applyNumberFormat="0" applyBorder="0" applyAlignment="0" applyProtection="0"/>
    <xf numFmtId="0" fontId="8" fillId="11" borderId="0" applyNumberFormat="0" applyBorder="0" applyAlignment="0" applyProtection="0"/>
    <xf numFmtId="0" fontId="8" fillId="12"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15" borderId="0" applyNumberFormat="0" applyBorder="0" applyAlignment="0" applyProtection="0"/>
    <xf numFmtId="0" fontId="8" fillId="0" borderId="1" applyNumberFormat="0" applyFill="0" applyAlignment="0" applyProtection="0"/>
    <xf numFmtId="0" fontId="8" fillId="0" borderId="2" applyNumberFormat="0" applyFill="0" applyAlignment="0" applyProtection="0"/>
    <xf numFmtId="0" fontId="8" fillId="0" borderId="3" applyNumberFormat="0" applyFill="0" applyAlignment="0" applyProtection="0"/>
    <xf numFmtId="0" fontId="8" fillId="0" borderId="0" applyNumberFormat="0" applyFill="0" applyBorder="0" applyAlignment="0" applyProtection="0"/>
    <xf numFmtId="0" fontId="8" fillId="16" borderId="4" applyNumberFormat="0" applyAlignment="0" applyProtection="0"/>
    <xf numFmtId="0" fontId="8" fillId="0" borderId="5" applyNumberFormat="0" applyFill="0" applyAlignment="0" applyProtection="0"/>
    <xf numFmtId="0" fontId="8" fillId="17" borderId="0" applyNumberFormat="0" applyBorder="0" applyAlignment="0" applyProtection="0"/>
    <xf numFmtId="0" fontId="8" fillId="18" borderId="0" applyNumberFormat="0" applyBorder="0" applyAlignment="0" applyProtection="0"/>
    <xf numFmtId="0" fontId="8" fillId="19"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20" borderId="0" applyNumberFormat="0" applyBorder="0" applyAlignment="0" applyProtection="0"/>
    <xf numFmtId="0" fontId="8" fillId="4" borderId="0" applyNumberFormat="0" applyBorder="0" applyAlignment="0" applyProtection="0"/>
    <xf numFmtId="0" fontId="8" fillId="7" borderId="4" applyNumberFormat="0" applyAlignment="0" applyProtection="0"/>
    <xf numFmtId="0" fontId="8" fillId="3" borderId="0" applyNumberFormat="0" applyBorder="0" applyAlignment="0" applyProtection="0"/>
    <xf numFmtId="0" fontId="8" fillId="21" borderId="0" applyNumberFormat="0" applyBorder="0" applyAlignment="0" applyProtection="0"/>
    <xf numFmtId="0" fontId="8" fillId="22" borderId="6" applyNumberFormat="0" applyFont="0" applyAlignment="0" applyProtection="0"/>
    <xf numFmtId="0" fontId="8" fillId="16" borderId="7" applyNumberFormat="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8" applyNumberFormat="0" applyFill="0" applyAlignment="0" applyProtection="0"/>
    <xf numFmtId="0" fontId="8" fillId="23" borderId="9" applyNumberFormat="0" applyAlignment="0" applyProtection="0"/>
    <xf numFmtId="0" fontId="8" fillId="0" borderId="0"/>
    <xf numFmtId="0" fontId="8"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43" fontId="8" fillId="0" borderId="0" applyFont="0" applyFill="0" applyBorder="0" applyAlignment="0" applyProtection="0"/>
    <xf numFmtId="43" fontId="8" fillId="0" borderId="0" applyFont="0" applyFill="0" applyBorder="0" applyAlignment="0" applyProtection="0"/>
    <xf numFmtId="174" fontId="8" fillId="0" borderId="0" applyFont="0" applyFill="0" applyBorder="0" applyAlignment="0" applyProtection="0"/>
    <xf numFmtId="175" fontId="8" fillId="0" borderId="0" applyFont="0" applyFill="0" applyBorder="0" applyAlignment="0" applyProtection="0"/>
    <xf numFmtId="175" fontId="6" fillId="0" borderId="0" applyFont="0" applyFill="0" applyBorder="0" applyAlignment="0" applyProtection="0"/>
    <xf numFmtId="0" fontId="6"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9" fontId="8"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8" fillId="0" borderId="0"/>
    <xf numFmtId="9" fontId="121" fillId="0" borderId="0" applyFont="0" applyFill="0" applyBorder="0" applyAlignment="0" applyProtection="0"/>
    <xf numFmtId="0" fontId="97" fillId="0" borderId="0" applyNumberFormat="0" applyFill="0" applyBorder="0" applyAlignment="0" applyProtection="0">
      <alignment vertical="top"/>
      <protection locked="0"/>
    </xf>
    <xf numFmtId="175" fontId="4" fillId="0" borderId="0" applyFont="0" applyFill="0" applyBorder="0" applyAlignment="0" applyProtection="0"/>
    <xf numFmtId="0" fontId="4" fillId="0" borderId="0"/>
    <xf numFmtId="0" fontId="4" fillId="0" borderId="0"/>
    <xf numFmtId="0" fontId="4" fillId="0" borderId="0"/>
    <xf numFmtId="0" fontId="4" fillId="0" borderId="0"/>
    <xf numFmtId="0" fontId="8" fillId="0" borderId="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1" fillId="0" borderId="0"/>
    <xf numFmtId="0" fontId="8" fillId="0" borderId="0" applyProtection="0"/>
    <xf numFmtId="0" fontId="8" fillId="0" borderId="0"/>
  </cellStyleXfs>
  <cellXfs count="1674">
    <xf numFmtId="0" fontId="0" fillId="0" borderId="0" xfId="0"/>
    <xf numFmtId="0" fontId="0" fillId="0" borderId="0" xfId="0" applyBorder="1"/>
    <xf numFmtId="0" fontId="0" fillId="25" borderId="0" xfId="0" applyFill="1"/>
    <xf numFmtId="0" fontId="11" fillId="25" borderId="0" xfId="0" applyFont="1" applyFill="1" applyBorder="1"/>
    <xf numFmtId="0" fontId="0" fillId="25" borderId="0" xfId="0" applyFill="1" applyBorder="1"/>
    <xf numFmtId="0" fontId="13" fillId="25" borderId="0" xfId="0" applyFont="1" applyFill="1" applyBorder="1"/>
    <xf numFmtId="0" fontId="0" fillId="25" borderId="0" xfId="0" applyFill="1" applyAlignment="1">
      <alignment vertical="center"/>
    </xf>
    <xf numFmtId="0" fontId="0" fillId="0" borderId="0" xfId="0" applyAlignment="1">
      <alignment vertical="center"/>
    </xf>
    <xf numFmtId="0" fontId="16" fillId="25" borderId="0" xfId="0" applyFont="1" applyFill="1" applyBorder="1"/>
    <xf numFmtId="0" fontId="17" fillId="25" borderId="0" xfId="0" applyFont="1" applyFill="1" applyBorder="1"/>
    <xf numFmtId="0" fontId="17" fillId="25" borderId="0" xfId="0" applyFont="1" applyFill="1" applyBorder="1" applyAlignment="1">
      <alignment horizontal="center"/>
    </xf>
    <xf numFmtId="164" fontId="18" fillId="24" borderId="0" xfId="40" applyNumberFormat="1" applyFont="1" applyFill="1" applyBorder="1" applyAlignment="1">
      <alignment horizontal="center" wrapText="1"/>
    </xf>
    <xf numFmtId="0" fontId="17" fillId="24" borderId="0" xfId="40" applyFont="1" applyFill="1" applyBorder="1"/>
    <xf numFmtId="0" fontId="18" fillId="25" borderId="0" xfId="0" applyFont="1" applyFill="1" applyBorder="1"/>
    <xf numFmtId="0" fontId="0" fillId="25" borderId="0" xfId="0" applyFill="1" applyBorder="1" applyAlignment="1">
      <alignment vertical="center"/>
    </xf>
    <xf numFmtId="0" fontId="19" fillId="25" borderId="0" xfId="0" applyFont="1" applyFill="1" applyBorder="1"/>
    <xf numFmtId="0" fontId="15" fillId="25" borderId="0" xfId="0" applyFont="1" applyFill="1" applyBorder="1" applyAlignment="1">
      <alignment horizontal="left"/>
    </xf>
    <xf numFmtId="0" fontId="22" fillId="25" borderId="0" xfId="0" applyFont="1" applyFill="1" applyBorder="1" applyAlignment="1">
      <alignment horizontal="right"/>
    </xf>
    <xf numFmtId="164" fontId="24" fillId="25" borderId="0" xfId="0" applyNumberFormat="1" applyFont="1" applyFill="1" applyBorder="1" applyAlignment="1">
      <alignment horizontal="center"/>
    </xf>
    <xf numFmtId="164" fontId="18" fillId="25" borderId="0" xfId="40" applyNumberFormat="1" applyFont="1" applyFill="1" applyBorder="1" applyAlignment="1">
      <alignment horizontal="center" wrapText="1"/>
    </xf>
    <xf numFmtId="0" fontId="28" fillId="25" borderId="0" xfId="0" applyFont="1" applyFill="1" applyBorder="1" applyAlignment="1">
      <alignment horizontal="left"/>
    </xf>
    <xf numFmtId="0" fontId="22" fillId="25" borderId="0" xfId="0" applyFont="1" applyFill="1" applyBorder="1"/>
    <xf numFmtId="0" fontId="9" fillId="25" borderId="0" xfId="0" applyFont="1" applyFill="1" applyBorder="1"/>
    <xf numFmtId="0" fontId="25" fillId="25" borderId="0" xfId="0" applyFont="1" applyFill="1" applyBorder="1" applyAlignment="1">
      <alignment horizontal="justify" vertical="top" wrapText="1"/>
    </xf>
    <xf numFmtId="0" fontId="0" fillId="25" borderId="0" xfId="0" applyFill="1" applyAlignment="1">
      <alignment readingOrder="1"/>
    </xf>
    <xf numFmtId="0" fontId="0" fillId="25" borderId="0" xfId="0" applyFill="1" applyBorder="1" applyAlignment="1">
      <alignment readingOrder="1"/>
    </xf>
    <xf numFmtId="0" fontId="0" fillId="25" borderId="0" xfId="0" applyFill="1" applyBorder="1" applyAlignment="1">
      <alignment readingOrder="2"/>
    </xf>
    <xf numFmtId="0" fontId="0" fillId="0" borderId="0" xfId="0" applyAlignment="1">
      <alignment readingOrder="2"/>
    </xf>
    <xf numFmtId="0" fontId="0" fillId="25" borderId="0" xfId="0" applyFill="1" applyAlignment="1">
      <alignment readingOrder="2"/>
    </xf>
    <xf numFmtId="0" fontId="9" fillId="25" borderId="0" xfId="0" applyFont="1" applyFill="1" applyAlignment="1">
      <alignment readingOrder="1"/>
    </xf>
    <xf numFmtId="0" fontId="9" fillId="25" borderId="0" xfId="0" applyFont="1" applyFill="1" applyBorder="1" applyAlignment="1">
      <alignment readingOrder="1"/>
    </xf>
    <xf numFmtId="0" fontId="9" fillId="25" borderId="0" xfId="0" applyFont="1" applyFill="1" applyAlignment="1">
      <alignment readingOrder="2"/>
    </xf>
    <xf numFmtId="0" fontId="9" fillId="0" borderId="0" xfId="0" applyFont="1" applyAlignment="1">
      <alignment readingOrder="2"/>
    </xf>
    <xf numFmtId="0" fontId="18" fillId="25" borderId="0" xfId="0" applyFont="1" applyFill="1" applyBorder="1" applyAlignment="1">
      <alignment horizontal="center" vertical="top" readingOrder="1"/>
    </xf>
    <xf numFmtId="0" fontId="18" fillId="25" borderId="0" xfId="0" applyFont="1" applyFill="1" applyBorder="1" applyAlignment="1">
      <alignment horizontal="right" readingOrder="1"/>
    </xf>
    <xf numFmtId="0" fontId="18" fillId="25" borderId="0" xfId="0" applyFont="1" applyFill="1" applyBorder="1" applyAlignment="1">
      <alignment horizontal="justify" vertical="top" readingOrder="1"/>
    </xf>
    <xf numFmtId="0" fontId="17" fillId="25" borderId="0" xfId="0" applyFont="1" applyFill="1" applyBorder="1" applyAlignment="1">
      <alignment readingOrder="1"/>
    </xf>
    <xf numFmtId="0" fontId="17" fillId="24" borderId="0" xfId="40" applyFont="1" applyFill="1" applyBorder="1" applyAlignment="1">
      <alignment readingOrder="1"/>
    </xf>
    <xf numFmtId="0" fontId="18" fillId="25" borderId="0" xfId="0" applyFont="1" applyFill="1" applyBorder="1" applyAlignment="1">
      <alignment readingOrder="1"/>
    </xf>
    <xf numFmtId="0" fontId="17" fillId="25" borderId="0" xfId="0" applyFont="1" applyFill="1" applyBorder="1" applyAlignment="1">
      <alignment horizontal="center" readingOrder="1"/>
    </xf>
    <xf numFmtId="164" fontId="18" fillId="24" borderId="0" xfId="40" applyNumberFormat="1" applyFont="1" applyFill="1" applyBorder="1" applyAlignment="1">
      <alignment horizontal="center" readingOrder="1"/>
    </xf>
    <xf numFmtId="0" fontId="9" fillId="0" borderId="0" xfId="0" applyFont="1" applyAlignment="1">
      <alignment horizontal="right" readingOrder="2"/>
    </xf>
    <xf numFmtId="0" fontId="35" fillId="25" borderId="0" xfId="0" applyFont="1" applyFill="1" applyBorder="1"/>
    <xf numFmtId="0" fontId="17" fillId="24" borderId="0" xfId="40" applyFont="1" applyFill="1" applyBorder="1" applyAlignment="1">
      <alignment horizontal="left" indent="1"/>
    </xf>
    <xf numFmtId="0" fontId="18" fillId="25" borderId="0" xfId="0" applyFont="1" applyFill="1" applyBorder="1" applyAlignment="1">
      <alignment horizontal="center" vertical="center" readingOrder="1"/>
    </xf>
    <xf numFmtId="0" fontId="18" fillId="25" borderId="0" xfId="0" applyFont="1" applyFill="1" applyBorder="1" applyAlignment="1">
      <alignment vertical="center" readingOrder="1"/>
    </xf>
    <xf numFmtId="0" fontId="18" fillId="25" borderId="0" xfId="0" applyFont="1" applyFill="1" applyBorder="1" applyAlignment="1">
      <alignment horizontal="right" vertical="center" readingOrder="1"/>
    </xf>
    <xf numFmtId="0" fontId="36" fillId="25" borderId="0" xfId="0" applyFont="1" applyFill="1"/>
    <xf numFmtId="0" fontId="36" fillId="25" borderId="0" xfId="0" applyFont="1" applyFill="1" applyBorder="1"/>
    <xf numFmtId="0" fontId="37" fillId="25" borderId="0" xfId="0" applyFont="1" applyFill="1" applyBorder="1" applyAlignment="1">
      <alignment horizontal="left"/>
    </xf>
    <xf numFmtId="0" fontId="36" fillId="0" borderId="0" xfId="0" applyFont="1"/>
    <xf numFmtId="3" fontId="39" fillId="25" borderId="0" xfId="0" applyNumberFormat="1" applyFont="1" applyFill="1" applyBorder="1" applyAlignment="1">
      <alignment horizontal="center"/>
    </xf>
    <xf numFmtId="0" fontId="31" fillId="24" borderId="0" xfId="40" applyFont="1" applyFill="1" applyBorder="1"/>
    <xf numFmtId="0" fontId="0" fillId="0" borderId="0" xfId="0" applyFill="1"/>
    <xf numFmtId="164" fontId="0" fillId="25" borderId="0" xfId="0" applyNumberFormat="1" applyFill="1" applyBorder="1"/>
    <xf numFmtId="0" fontId="39" fillId="25" borderId="0" xfId="0" applyFont="1" applyFill="1" applyBorder="1" applyAlignment="1">
      <alignment horizontal="left"/>
    </xf>
    <xf numFmtId="3" fontId="41" fillId="25" borderId="0" xfId="0" applyNumberFormat="1" applyFont="1" applyFill="1" applyBorder="1" applyAlignment="1">
      <alignment horizontal="center"/>
    </xf>
    <xf numFmtId="3" fontId="39" fillId="25" borderId="0" xfId="0" applyNumberFormat="1" applyFont="1" applyFill="1" applyBorder="1" applyAlignment="1">
      <alignment horizontal="right"/>
    </xf>
    <xf numFmtId="0" fontId="36" fillId="25" borderId="0" xfId="0" applyFont="1" applyFill="1" applyAlignment="1">
      <alignment vertical="center"/>
    </xf>
    <xf numFmtId="0" fontId="39" fillId="25" borderId="0" xfId="0" applyFont="1" applyFill="1" applyBorder="1" applyAlignment="1">
      <alignment horizontal="left" vertical="center"/>
    </xf>
    <xf numFmtId="0" fontId="37" fillId="25" borderId="0" xfId="0" applyFont="1" applyFill="1" applyBorder="1" applyAlignment="1">
      <alignment horizontal="left" vertical="center"/>
    </xf>
    <xf numFmtId="3" fontId="39" fillId="25" borderId="0" xfId="0" applyNumberFormat="1" applyFont="1" applyFill="1" applyBorder="1" applyAlignment="1">
      <alignment horizontal="right" vertical="center"/>
    </xf>
    <xf numFmtId="0" fontId="36" fillId="0" borderId="0" xfId="0" applyFont="1" applyAlignment="1">
      <alignment vertical="center"/>
    </xf>
    <xf numFmtId="3" fontId="18" fillId="25" borderId="0" xfId="0" applyNumberFormat="1" applyFont="1" applyFill="1" applyBorder="1" applyAlignment="1">
      <alignment horizontal="right"/>
    </xf>
    <xf numFmtId="0" fontId="38" fillId="25" borderId="0" xfId="0" applyFont="1" applyFill="1" applyBorder="1"/>
    <xf numFmtId="0" fontId="33" fillId="25" borderId="0" xfId="0" applyFont="1" applyFill="1"/>
    <xf numFmtId="0" fontId="33" fillId="25" borderId="0" xfId="0" applyFont="1" applyFill="1" applyBorder="1"/>
    <xf numFmtId="0" fontId="33" fillId="0" borderId="0" xfId="0" applyFont="1"/>
    <xf numFmtId="3" fontId="22" fillId="25" borderId="0" xfId="0" applyNumberFormat="1" applyFont="1" applyFill="1"/>
    <xf numFmtId="0" fontId="35" fillId="24" borderId="0" xfId="40" applyFont="1" applyFill="1" applyBorder="1" applyAlignment="1">
      <alignment horizontal="left" vertical="center" indent="1"/>
    </xf>
    <xf numFmtId="3" fontId="22" fillId="25" borderId="0" xfId="0" applyNumberFormat="1" applyFont="1" applyFill="1" applyBorder="1" applyAlignment="1">
      <alignment horizontal="right"/>
    </xf>
    <xf numFmtId="0" fontId="19" fillId="25" borderId="0" xfId="0" applyFont="1" applyFill="1" applyBorder="1" applyAlignment="1">
      <alignment vertical="center"/>
    </xf>
    <xf numFmtId="0" fontId="40" fillId="25" borderId="0" xfId="0" applyFont="1" applyFill="1" applyBorder="1" applyAlignment="1">
      <alignment horizontal="justify" vertical="center" readingOrder="1"/>
    </xf>
    <xf numFmtId="0" fontId="38" fillId="25" borderId="0" xfId="0" applyFont="1" applyFill="1" applyBorder="1" applyAlignment="1">
      <alignment vertical="center"/>
    </xf>
    <xf numFmtId="3" fontId="18" fillId="25" borderId="0" xfId="0" applyNumberFormat="1" applyFont="1" applyFill="1" applyBorder="1"/>
    <xf numFmtId="3" fontId="22" fillId="25" borderId="0" xfId="0" applyNumberFormat="1" applyFont="1" applyFill="1" applyBorder="1"/>
    <xf numFmtId="3" fontId="9" fillId="25" borderId="0" xfId="0" applyNumberFormat="1" applyFont="1" applyFill="1" applyBorder="1"/>
    <xf numFmtId="0" fontId="21" fillId="25" borderId="0" xfId="0" applyFont="1" applyFill="1" applyBorder="1" applyAlignment="1">
      <alignment vertical="center"/>
    </xf>
    <xf numFmtId="0" fontId="10" fillId="25" borderId="0" xfId="0" applyFont="1" applyFill="1" applyBorder="1" applyAlignment="1">
      <alignment vertical="center"/>
    </xf>
    <xf numFmtId="0" fontId="36" fillId="25" borderId="0" xfId="0" applyFont="1" applyFill="1" applyBorder="1" applyAlignment="1">
      <alignment vertical="center"/>
    </xf>
    <xf numFmtId="164" fontId="18" fillId="26" borderId="0" xfId="40" applyNumberFormat="1" applyFont="1" applyFill="1" applyBorder="1" applyAlignment="1">
      <alignment horizontal="center" wrapText="1"/>
    </xf>
    <xf numFmtId="1" fontId="17" fillId="24" borderId="0" xfId="40" applyNumberFormat="1" applyFont="1" applyFill="1" applyBorder="1" applyAlignment="1">
      <alignment horizontal="center" wrapText="1"/>
    </xf>
    <xf numFmtId="1" fontId="17" fillId="24" borderId="12" xfId="40" applyNumberFormat="1" applyFont="1" applyFill="1" applyBorder="1" applyAlignment="1">
      <alignment horizontal="center" wrapText="1"/>
    </xf>
    <xf numFmtId="0" fontId="35" fillId="24" borderId="0" xfId="40" applyFont="1" applyFill="1" applyBorder="1"/>
    <xf numFmtId="164" fontId="22" fillId="27" borderId="0" xfId="40" applyNumberFormat="1" applyFont="1" applyFill="1" applyBorder="1" applyAlignment="1">
      <alignment horizontal="center" wrapText="1"/>
    </xf>
    <xf numFmtId="3" fontId="18" fillId="27" borderId="0" xfId="40" applyNumberFormat="1" applyFont="1" applyFill="1" applyBorder="1" applyAlignment="1">
      <alignment horizontal="right" wrapText="1"/>
    </xf>
    <xf numFmtId="3" fontId="17" fillId="24" borderId="0" xfId="40" applyNumberFormat="1" applyFont="1" applyFill="1" applyBorder="1" applyAlignment="1">
      <alignment horizontal="right" wrapText="1"/>
    </xf>
    <xf numFmtId="0" fontId="35" fillId="24" borderId="0" xfId="40" applyFont="1" applyFill="1" applyBorder="1" applyAlignment="1">
      <alignment wrapText="1"/>
    </xf>
    <xf numFmtId="0" fontId="22" fillId="24" borderId="0" xfId="40" applyFont="1" applyFill="1" applyBorder="1"/>
    <xf numFmtId="0" fontId="48" fillId="24" borderId="0" xfId="40" applyFont="1" applyFill="1" applyBorder="1" applyAlignment="1">
      <alignment wrapText="1"/>
    </xf>
    <xf numFmtId="0" fontId="62" fillId="25" borderId="0" xfId="0" applyFont="1" applyFill="1"/>
    <xf numFmtId="0" fontId="0" fillId="0" borderId="0" xfId="0"/>
    <xf numFmtId="0" fontId="18" fillId="24" borderId="0" xfId="40" applyFont="1" applyFill="1" applyBorder="1" applyAlignment="1">
      <alignment horizontal="left"/>
    </xf>
    <xf numFmtId="0" fontId="22" fillId="24" borderId="0" xfId="40" applyFont="1" applyFill="1" applyBorder="1" applyAlignment="1">
      <alignment horizontal="left" indent="1"/>
    </xf>
    <xf numFmtId="0" fontId="17" fillId="24" borderId="0" xfId="40" applyFont="1" applyFill="1" applyBorder="1" applyAlignment="1">
      <alignment horizontal="left" indent="1"/>
    </xf>
    <xf numFmtId="0" fontId="0" fillId="25" borderId="0" xfId="51" applyFont="1" applyFill="1"/>
    <xf numFmtId="0" fontId="0" fillId="0" borderId="0" xfId="51" applyFont="1"/>
    <xf numFmtId="0" fontId="0" fillId="26" borderId="0" xfId="51" applyFont="1" applyFill="1"/>
    <xf numFmtId="0" fontId="0" fillId="25" borderId="0" xfId="51" applyFont="1" applyFill="1" applyBorder="1"/>
    <xf numFmtId="0" fontId="0" fillId="25" borderId="0" xfId="51" applyFont="1" applyFill="1" applyAlignment="1">
      <alignment vertical="center"/>
    </xf>
    <xf numFmtId="0" fontId="0" fillId="0" borderId="0" xfId="51" applyFont="1" applyAlignment="1">
      <alignment vertical="center"/>
    </xf>
    <xf numFmtId="0" fontId="16" fillId="25" borderId="0" xfId="51" applyFont="1" applyFill="1" applyBorder="1"/>
    <xf numFmtId="49" fontId="17" fillId="25" borderId="12" xfId="51" applyNumberFormat="1" applyFont="1" applyFill="1" applyBorder="1" applyAlignment="1">
      <alignment horizontal="center" vertical="center" wrapText="1"/>
    </xf>
    <xf numFmtId="49" fontId="0" fillId="25" borderId="0" xfId="51" applyNumberFormat="1" applyFont="1" applyFill="1"/>
    <xf numFmtId="0" fontId="17" fillId="24" borderId="0" xfId="61" applyFont="1" applyFill="1" applyBorder="1" applyAlignment="1">
      <alignment horizontal="left" indent="1"/>
    </xf>
    <xf numFmtId="0" fontId="19" fillId="26" borderId="0" xfId="51" applyFont="1" applyFill="1"/>
    <xf numFmtId="0" fontId="18" fillId="24" borderId="0" xfId="61" applyFont="1" applyFill="1" applyBorder="1" applyAlignment="1">
      <alignment horizontal="left" indent="1"/>
    </xf>
    <xf numFmtId="4" fontId="18" fillId="27" borderId="0" xfId="61" applyNumberFormat="1" applyFont="1" applyFill="1" applyBorder="1" applyAlignment="1">
      <alignment horizontal="right" wrapText="1" indent="4"/>
    </xf>
    <xf numFmtId="0" fontId="19" fillId="0" borderId="0" xfId="51" applyFont="1"/>
    <xf numFmtId="0" fontId="30" fillId="26" borderId="0" xfId="51" applyFont="1" applyFill="1"/>
    <xf numFmtId="0" fontId="30" fillId="0" borderId="0" xfId="51" applyFont="1"/>
    <xf numFmtId="0" fontId="49" fillId="26" borderId="0" xfId="51" applyFont="1" applyFill="1" applyAlignment="1">
      <alignment horizontal="center"/>
    </xf>
    <xf numFmtId="0" fontId="49" fillId="0" borderId="0" xfId="51" applyFont="1" applyAlignment="1">
      <alignment horizontal="center"/>
    </xf>
    <xf numFmtId="0" fontId="8" fillId="26" borderId="0" xfId="51" applyFont="1" applyFill="1"/>
    <xf numFmtId="0" fontId="8" fillId="0" borderId="0" xfId="51" applyFont="1"/>
    <xf numFmtId="0" fontId="47" fillId="26" borderId="0" xfId="51" applyFont="1" applyFill="1"/>
    <xf numFmtId="0" fontId="47" fillId="0" borderId="0" xfId="51" applyFont="1"/>
    <xf numFmtId="0" fontId="70" fillId="26" borderId="0" xfId="51" applyFont="1" applyFill="1"/>
    <xf numFmtId="0" fontId="70" fillId="0" borderId="0" xfId="51" applyFont="1"/>
    <xf numFmtId="0" fontId="62" fillId="26" borderId="0" xfId="51" applyFont="1" applyFill="1"/>
    <xf numFmtId="0" fontId="62" fillId="25" borderId="0" xfId="51" applyFont="1" applyFill="1"/>
    <xf numFmtId="0" fontId="62" fillId="0" borderId="0" xfId="51" applyFont="1"/>
    <xf numFmtId="0" fontId="8" fillId="24" borderId="0" xfId="61" applyFont="1" applyFill="1" applyBorder="1" applyAlignment="1">
      <alignment horizontal="left" indent="1"/>
    </xf>
    <xf numFmtId="0" fontId="22" fillId="24" borderId="0" xfId="61" applyFont="1" applyFill="1" applyBorder="1" applyAlignment="1">
      <alignment horizontal="left" indent="1"/>
    </xf>
    <xf numFmtId="1" fontId="22" fillId="24" borderId="0" xfId="61" applyNumberFormat="1" applyFont="1" applyFill="1" applyBorder="1" applyAlignment="1">
      <alignment horizontal="center" wrapText="1"/>
    </xf>
    <xf numFmtId="165" fontId="22" fillId="24" borderId="0" xfId="61" applyNumberFormat="1" applyFont="1" applyFill="1" applyBorder="1" applyAlignment="1">
      <alignment horizontal="center" wrapText="1"/>
    </xf>
    <xf numFmtId="0" fontId="15" fillId="25" borderId="0" xfId="51" applyFont="1" applyFill="1"/>
    <xf numFmtId="0" fontId="15" fillId="0" borderId="0" xfId="51" applyFont="1"/>
    <xf numFmtId="0" fontId="40" fillId="24" borderId="0" xfId="61" applyFont="1" applyFill="1" applyBorder="1"/>
    <xf numFmtId="0" fontId="17" fillId="24" borderId="0" xfId="61" applyFont="1" applyFill="1" applyBorder="1"/>
    <xf numFmtId="0" fontId="8" fillId="25" borderId="0" xfId="62" applyFill="1"/>
    <xf numFmtId="0" fontId="8" fillId="0" borderId="0" xfId="62"/>
    <xf numFmtId="0" fontId="8" fillId="25" borderId="0" xfId="62" applyFill="1" applyBorder="1"/>
    <xf numFmtId="0" fontId="19" fillId="25" borderId="0" xfId="62" applyFont="1" applyFill="1" applyBorder="1"/>
    <xf numFmtId="0" fontId="8" fillId="25" borderId="0" xfId="62" applyFill="1" applyAlignment="1">
      <alignment vertical="center"/>
    </xf>
    <xf numFmtId="0" fontId="8" fillId="25" borderId="0" xfId="62" applyFill="1" applyBorder="1" applyAlignment="1">
      <alignment vertical="center"/>
    </xf>
    <xf numFmtId="0" fontId="8" fillId="0" borderId="0" xfId="62" applyAlignment="1">
      <alignment vertical="center"/>
    </xf>
    <xf numFmtId="0" fontId="18" fillId="25" borderId="0" xfId="62" applyFont="1" applyFill="1" applyBorder="1" applyAlignment="1">
      <alignment vertical="center"/>
    </xf>
    <xf numFmtId="0" fontId="16" fillId="25" borderId="0" xfId="62" applyFont="1" applyFill="1" applyBorder="1"/>
    <xf numFmtId="0" fontId="11" fillId="25" borderId="0" xfId="62" applyFont="1" applyFill="1" applyBorder="1"/>
    <xf numFmtId="0" fontId="18" fillId="25" borderId="0" xfId="62" applyFont="1" applyFill="1" applyBorder="1"/>
    <xf numFmtId="0" fontId="19" fillId="25" borderId="0" xfId="62" applyFont="1" applyFill="1"/>
    <xf numFmtId="0" fontId="19" fillId="0" borderId="0" xfId="62" applyFont="1"/>
    <xf numFmtId="166" fontId="18" fillId="25" borderId="0" xfId="62" applyNumberFormat="1" applyFont="1" applyFill="1" applyBorder="1" applyAlignment="1">
      <alignment horizontal="right" indent="2"/>
    </xf>
    <xf numFmtId="0" fontId="46" fillId="25" borderId="0" xfId="62" applyFont="1" applyFill="1" applyBorder="1" applyAlignment="1">
      <alignment horizontal="left" vertical="center"/>
    </xf>
    <xf numFmtId="0" fontId="9" fillId="25" borderId="0" xfId="62" applyFont="1" applyFill="1" applyBorder="1"/>
    <xf numFmtId="164" fontId="22" fillId="25" borderId="0" xfId="40" applyNumberFormat="1" applyFont="1" applyFill="1" applyBorder="1" applyAlignment="1">
      <alignment horizontal="right" wrapText="1"/>
    </xf>
    <xf numFmtId="166" fontId="58" fillId="24" borderId="0" xfId="40" applyNumberFormat="1" applyFont="1" applyFill="1" applyBorder="1" applyAlignment="1">
      <alignment horizontal="center" wrapText="1"/>
    </xf>
    <xf numFmtId="164" fontId="17" fillId="24" borderId="0" xfId="40" applyNumberFormat="1" applyFont="1" applyFill="1" applyBorder="1" applyAlignment="1">
      <alignment horizontal="right" wrapText="1" indent="2"/>
    </xf>
    <xf numFmtId="0" fontId="22" fillId="24" borderId="0" xfId="40" applyFont="1" applyFill="1" applyBorder="1" applyAlignment="1">
      <alignment vertical="top" wrapText="1"/>
    </xf>
    <xf numFmtId="0" fontId="22" fillId="0" borderId="0" xfId="40" applyFont="1" applyFill="1" applyBorder="1" applyAlignment="1">
      <alignment vertical="top" wrapText="1"/>
    </xf>
    <xf numFmtId="0" fontId="51" fillId="25" borderId="0" xfId="62" applyFont="1" applyFill="1"/>
    <xf numFmtId="0" fontId="51" fillId="25" borderId="0" xfId="62" applyFont="1" applyFill="1" applyBorder="1"/>
    <xf numFmtId="0" fontId="51" fillId="0" borderId="0" xfId="62" applyFont="1"/>
    <xf numFmtId="0" fontId="8" fillId="25" borderId="0" xfId="62" applyFill="1" applyBorder="1" applyAlignment="1"/>
    <xf numFmtId="164" fontId="22" fillId="26" borderId="0" xfId="40" applyNumberFormat="1" applyFont="1" applyFill="1" applyBorder="1" applyAlignment="1">
      <alignment horizontal="right" wrapText="1"/>
    </xf>
    <xf numFmtId="0" fontId="62" fillId="25" borderId="0" xfId="62" applyFont="1" applyFill="1"/>
    <xf numFmtId="0" fontId="62" fillId="25" borderId="0" xfId="62" applyFont="1" applyFill="1" applyBorder="1" applyAlignment="1">
      <alignment vertical="center"/>
    </xf>
    <xf numFmtId="3" fontId="17" fillId="25" borderId="0" xfId="62" applyNumberFormat="1" applyFont="1" applyFill="1" applyBorder="1" applyAlignment="1">
      <alignment horizontal="right" indent="2"/>
    </xf>
    <xf numFmtId="3" fontId="18" fillId="25" borderId="0" xfId="62" applyNumberFormat="1" applyFont="1" applyFill="1" applyBorder="1" applyAlignment="1">
      <alignment horizontal="right" indent="2"/>
    </xf>
    <xf numFmtId="0" fontId="62" fillId="0" borderId="0" xfId="62" applyFont="1" applyAlignment="1"/>
    <xf numFmtId="0" fontId="62" fillId="25" borderId="0" xfId="62" applyFont="1" applyFill="1" applyAlignment="1"/>
    <xf numFmtId="0" fontId="62" fillId="25" borderId="0" xfId="62" applyFont="1" applyFill="1" applyBorder="1" applyAlignment="1"/>
    <xf numFmtId="3" fontId="24" fillId="25" borderId="0" xfId="62" applyNumberFormat="1" applyFont="1" applyFill="1" applyBorder="1" applyAlignment="1">
      <alignment horizontal="right"/>
    </xf>
    <xf numFmtId="0" fontId="62" fillId="0" borderId="0" xfId="62" applyFont="1"/>
    <xf numFmtId="0" fontId="62" fillId="25" borderId="0" xfId="62" applyFont="1" applyFill="1" applyBorder="1"/>
    <xf numFmtId="0" fontId="18" fillId="25" borderId="0" xfId="0" applyNumberFormat="1" applyFont="1" applyFill="1" applyBorder="1" applyAlignment="1"/>
    <xf numFmtId="0" fontId="18" fillId="25" borderId="0" xfId="62" applyFont="1" applyFill="1" applyBorder="1" applyAlignment="1">
      <alignment horizontal="right"/>
    </xf>
    <xf numFmtId="0" fontId="15" fillId="25" borderId="0" xfId="63" applyFont="1" applyFill="1" applyBorder="1" applyAlignment="1">
      <alignment horizontal="left"/>
    </xf>
    <xf numFmtId="0" fontId="17" fillId="24" borderId="0" xfId="40" applyFont="1" applyFill="1" applyBorder="1"/>
    <xf numFmtId="0" fontId="8" fillId="25" borderId="0" xfId="63" applyFill="1" applyAlignment="1"/>
    <xf numFmtId="0" fontId="8" fillId="0" borderId="0" xfId="63" applyAlignment="1"/>
    <xf numFmtId="0" fontId="8" fillId="25" borderId="0" xfId="63" applyFill="1" applyBorder="1" applyAlignment="1"/>
    <xf numFmtId="0" fontId="8" fillId="25" borderId="0" xfId="63" applyFill="1" applyBorder="1"/>
    <xf numFmtId="3" fontId="22" fillId="26" borderId="0" xfId="40" applyNumberFormat="1" applyFont="1" applyFill="1" applyBorder="1" applyAlignment="1">
      <alignment horizontal="right" wrapText="1"/>
    </xf>
    <xf numFmtId="166" fontId="22" fillId="26" borderId="0" xfId="40" applyNumberFormat="1" applyFont="1" applyFill="1" applyBorder="1" applyAlignment="1">
      <alignment horizontal="right" wrapText="1"/>
    </xf>
    <xf numFmtId="0" fontId="18" fillId="25" borderId="0" xfId="0" applyFont="1" applyFill="1" applyBorder="1" applyAlignment="1"/>
    <xf numFmtId="0" fontId="15" fillId="25" borderId="0" xfId="62" applyFont="1" applyFill="1" applyBorder="1" applyAlignment="1">
      <alignment horizontal="right"/>
    </xf>
    <xf numFmtId="164" fontId="57" fillId="27" borderId="0" xfId="40" applyNumberFormat="1" applyFont="1" applyFill="1" applyBorder="1" applyAlignment="1">
      <alignment horizontal="center" wrapText="1"/>
    </xf>
    <xf numFmtId="165" fontId="52" fillId="26" borderId="0" xfId="40" applyNumberFormat="1" applyFont="1" applyFill="1" applyBorder="1" applyAlignment="1">
      <alignment horizontal="center" wrapText="1"/>
    </xf>
    <xf numFmtId="165" fontId="18" fillId="26" borderId="0" xfId="40" applyNumberFormat="1" applyFont="1" applyFill="1" applyBorder="1" applyAlignment="1">
      <alignment horizontal="center" wrapText="1"/>
    </xf>
    <xf numFmtId="165" fontId="18" fillId="27" borderId="0" xfId="40" applyNumberFormat="1" applyFont="1" applyFill="1" applyBorder="1" applyAlignment="1">
      <alignment horizontal="center" wrapText="1"/>
    </xf>
    <xf numFmtId="1" fontId="18" fillId="25" borderId="0" xfId="62" applyNumberFormat="1" applyFont="1" applyFill="1" applyBorder="1" applyAlignment="1">
      <alignment horizontal="center"/>
    </xf>
    <xf numFmtId="0" fontId="22" fillId="24" borderId="0" xfId="40" applyFont="1" applyFill="1" applyBorder="1" applyAlignment="1">
      <alignment vertical="center"/>
    </xf>
    <xf numFmtId="0" fontId="59" fillId="25" borderId="0" xfId="62" applyFont="1" applyFill="1" applyBorder="1"/>
    <xf numFmtId="0" fontId="17" fillId="24" borderId="0" xfId="40" applyFont="1" applyFill="1" applyBorder="1" applyAlignment="1"/>
    <xf numFmtId="3" fontId="58" fillId="25" borderId="0" xfId="62" applyNumberFormat="1" applyFont="1" applyFill="1" applyBorder="1" applyAlignment="1">
      <alignment horizontal="right"/>
    </xf>
    <xf numFmtId="0" fontId="55" fillId="25" borderId="0" xfId="62" applyFont="1" applyFill="1" applyBorder="1"/>
    <xf numFmtId="0" fontId="59" fillId="25" borderId="0" xfId="62" applyFont="1" applyFill="1" applyBorder="1" applyAlignment="1">
      <alignment vertical="center"/>
    </xf>
    <xf numFmtId="0" fontId="17" fillId="24" borderId="0" xfId="40" applyFont="1" applyFill="1" applyBorder="1" applyAlignment="1">
      <alignment horizontal="center" vertical="center"/>
    </xf>
    <xf numFmtId="49" fontId="22" fillId="24" borderId="0" xfId="40" applyNumberFormat="1" applyFont="1" applyFill="1" applyBorder="1" applyAlignment="1">
      <alignment horizontal="center" vertical="center" wrapText="1"/>
    </xf>
    <xf numFmtId="3" fontId="22" fillId="24" borderId="0" xfId="40" applyNumberFormat="1" applyFont="1" applyFill="1" applyBorder="1" applyAlignment="1">
      <alignment horizontal="center" wrapText="1"/>
    </xf>
    <xf numFmtId="49" fontId="18" fillId="25" borderId="0" xfId="62" applyNumberFormat="1" applyFont="1" applyFill="1" applyBorder="1" applyAlignment="1">
      <alignment vertical="center"/>
    </xf>
    <xf numFmtId="165" fontId="24" fillId="24" borderId="0" xfId="40" applyNumberFormat="1" applyFont="1" applyFill="1" applyBorder="1" applyAlignment="1">
      <alignment horizontal="center" vertical="center" wrapText="1"/>
    </xf>
    <xf numFmtId="165" fontId="18" fillId="27" borderId="0" xfId="40" applyNumberFormat="1" applyFont="1" applyFill="1" applyBorder="1" applyAlignment="1">
      <alignment horizontal="left" wrapText="1"/>
    </xf>
    <xf numFmtId="0" fontId="17" fillId="24" borderId="0" xfId="40" applyFont="1" applyFill="1" applyBorder="1" applyAlignment="1">
      <alignment horizontal="left"/>
    </xf>
    <xf numFmtId="0" fontId="18" fillId="25" borderId="0" xfId="63" applyFont="1" applyFill="1" applyBorder="1" applyAlignment="1">
      <alignment horizontal="center" vertical="center" wrapText="1"/>
    </xf>
    <xf numFmtId="0" fontId="18" fillId="0" borderId="0" xfId="63" applyFont="1" applyBorder="1" applyAlignment="1">
      <alignment horizontal="center" vertical="center" wrapText="1"/>
    </xf>
    <xf numFmtId="0" fontId="8" fillId="28" borderId="0" xfId="63" applyFont="1" applyFill="1" applyBorder="1" applyAlignment="1">
      <alignment horizontal="center"/>
    </xf>
    <xf numFmtId="0" fontId="8" fillId="25" borderId="0" xfId="63" applyFont="1" applyFill="1" applyBorder="1"/>
    <xf numFmtId="0" fontId="23" fillId="25" borderId="0" xfId="0" applyFont="1" applyFill="1" applyBorder="1" applyAlignment="1"/>
    <xf numFmtId="164" fontId="28" fillId="24" borderId="0" xfId="40" applyNumberFormat="1" applyFont="1" applyFill="1" applyBorder="1" applyAlignment="1">
      <alignment wrapText="1"/>
    </xf>
    <xf numFmtId="164" fontId="23" fillId="24" borderId="0" xfId="40" applyNumberFormat="1" applyFont="1" applyFill="1" applyBorder="1" applyAlignment="1">
      <alignment wrapText="1"/>
    </xf>
    <xf numFmtId="0" fontId="17" fillId="25" borderId="0" xfId="0" applyFont="1" applyFill="1" applyBorder="1" applyAlignment="1">
      <alignment horizontal="justify" vertical="center" readingOrder="1"/>
    </xf>
    <xf numFmtId="0" fontId="18" fillId="25" borderId="0" xfId="0" applyFont="1" applyFill="1" applyBorder="1" applyAlignment="1">
      <alignment horizontal="justify" vertical="center" readingOrder="1"/>
    </xf>
    <xf numFmtId="0" fontId="15" fillId="25" borderId="0" xfId="0" applyFont="1" applyFill="1" applyBorder="1" applyAlignment="1">
      <alignment horizontal="left"/>
    </xf>
    <xf numFmtId="0" fontId="0" fillId="25" borderId="18" xfId="0" applyFill="1" applyBorder="1"/>
    <xf numFmtId="0" fontId="0" fillId="25" borderId="18" xfId="0" applyFill="1" applyBorder="1" applyAlignment="1">
      <alignment horizontal="left"/>
    </xf>
    <xf numFmtId="0" fontId="0" fillId="25" borderId="19" xfId="0" applyFill="1" applyBorder="1"/>
    <xf numFmtId="0" fontId="20" fillId="30" borderId="20" xfId="0" applyFont="1" applyFill="1" applyBorder="1" applyAlignment="1">
      <alignment horizontal="center" vertical="center"/>
    </xf>
    <xf numFmtId="0" fontId="17" fillId="25" borderId="18" xfId="0" applyFont="1" applyFill="1" applyBorder="1" applyAlignment="1">
      <alignment horizontal="right"/>
    </xf>
    <xf numFmtId="0" fontId="76" fillId="24" borderId="0" xfId="40" applyFont="1" applyFill="1" applyBorder="1"/>
    <xf numFmtId="0" fontId="15" fillId="25" borderId="23" xfId="0" applyFont="1" applyFill="1" applyBorder="1" applyAlignment="1">
      <alignment horizontal="left"/>
    </xf>
    <xf numFmtId="0" fontId="15" fillId="25" borderId="20" xfId="0" applyFont="1" applyFill="1" applyBorder="1" applyAlignment="1">
      <alignment horizontal="left"/>
    </xf>
    <xf numFmtId="0" fontId="0" fillId="25" borderId="20" xfId="0" applyFill="1" applyBorder="1" applyAlignment="1">
      <alignment vertical="center"/>
    </xf>
    <xf numFmtId="0" fontId="0" fillId="25" borderId="20" xfId="0" applyFill="1" applyBorder="1"/>
    <xf numFmtId="0" fontId="62" fillId="25" borderId="20" xfId="0" applyFont="1" applyFill="1" applyBorder="1"/>
    <xf numFmtId="0" fontId="47" fillId="25" borderId="0" xfId="62" applyFont="1" applyFill="1" applyBorder="1" applyAlignment="1">
      <alignment horizontal="left"/>
    </xf>
    <xf numFmtId="0" fontId="8" fillId="25" borderId="18" xfId="62" applyFill="1" applyBorder="1"/>
    <xf numFmtId="0" fontId="8" fillId="25" borderId="22" xfId="62" applyFill="1" applyBorder="1"/>
    <xf numFmtId="0" fontId="8" fillId="25" borderId="21" xfId="62" applyFill="1" applyBorder="1"/>
    <xf numFmtId="0" fontId="8" fillId="25" borderId="19" xfId="62" applyFill="1" applyBorder="1"/>
    <xf numFmtId="0" fontId="19" fillId="0" borderId="0" xfId="62" applyFont="1" applyBorder="1"/>
    <xf numFmtId="0" fontId="62" fillId="0" borderId="0" xfId="62" applyFont="1" applyBorder="1" applyAlignment="1"/>
    <xf numFmtId="0" fontId="8" fillId="25" borderId="19" xfId="62" applyFill="1" applyBorder="1" applyAlignment="1"/>
    <xf numFmtId="0" fontId="30" fillId="25" borderId="0" xfId="62" applyFont="1" applyFill="1" applyBorder="1"/>
    <xf numFmtId="0" fontId="17" fillId="25" borderId="18" xfId="63" applyFont="1" applyFill="1" applyBorder="1" applyAlignment="1">
      <alignment horizontal="left"/>
    </xf>
    <xf numFmtId="0" fontId="12" fillId="25" borderId="21" xfId="63" applyFont="1" applyFill="1" applyBorder="1"/>
    <xf numFmtId="0" fontId="12" fillId="25" borderId="19" xfId="63" applyFont="1" applyFill="1" applyBorder="1"/>
    <xf numFmtId="0" fontId="8" fillId="25" borderId="18" xfId="62" applyFill="1" applyBorder="1" applyAlignment="1">
      <alignment horizontal="left"/>
    </xf>
    <xf numFmtId="0" fontId="15" fillId="25" borderId="23" xfId="62" applyFont="1" applyFill="1" applyBorder="1" applyAlignment="1">
      <alignment horizontal="left"/>
    </xf>
    <xf numFmtId="0" fontId="8" fillId="25" borderId="20" xfId="62" applyFill="1" applyBorder="1"/>
    <xf numFmtId="0" fontId="8" fillId="25" borderId="20" xfId="62" applyFill="1" applyBorder="1" applyAlignment="1">
      <alignment vertical="center"/>
    </xf>
    <xf numFmtId="49" fontId="8" fillId="25" borderId="20" xfId="62" applyNumberFormat="1" applyFill="1" applyBorder="1" applyAlignment="1">
      <alignment vertical="center"/>
    </xf>
    <xf numFmtId="0" fontId="19" fillId="25" borderId="20" xfId="62" applyFont="1" applyFill="1" applyBorder="1"/>
    <xf numFmtId="0" fontId="20" fillId="31" borderId="20" xfId="62" applyFont="1" applyFill="1" applyBorder="1" applyAlignment="1">
      <alignment horizontal="center" vertical="center"/>
    </xf>
    <xf numFmtId="0" fontId="76" fillId="24" borderId="0" xfId="40" applyFont="1" applyFill="1" applyBorder="1" applyAlignment="1">
      <alignment horizontal="left" indent="1"/>
    </xf>
    <xf numFmtId="0" fontId="78" fillId="25" borderId="0" xfId="62" applyFont="1" applyFill="1" applyBorder="1"/>
    <xf numFmtId="3" fontId="87" fillId="25" borderId="0" xfId="62" applyNumberFormat="1" applyFont="1" applyFill="1" applyBorder="1" applyAlignment="1">
      <alignment horizontal="right"/>
    </xf>
    <xf numFmtId="166" fontId="79" fillId="25" borderId="0" xfId="62" applyNumberFormat="1" applyFont="1" applyFill="1" applyBorder="1" applyAlignment="1">
      <alignment horizontal="right" indent="2"/>
    </xf>
    <xf numFmtId="0" fontId="79" fillId="25" borderId="0" xfId="62" applyFont="1" applyFill="1" applyBorder="1"/>
    <xf numFmtId="0" fontId="8" fillId="26" borderId="32" xfId="62" applyFont="1" applyFill="1" applyBorder="1" applyAlignment="1">
      <alignment vertical="center"/>
    </xf>
    <xf numFmtId="0" fontId="8" fillId="26" borderId="33" xfId="62" applyFont="1" applyFill="1" applyBorder="1" applyAlignment="1">
      <alignment vertical="center"/>
    </xf>
    <xf numFmtId="0" fontId="47" fillId="26" borderId="32" xfId="62" applyFont="1" applyFill="1" applyBorder="1" applyAlignment="1">
      <alignment vertical="center"/>
    </xf>
    <xf numFmtId="0" fontId="47" fillId="26" borderId="33" xfId="62" applyFont="1" applyFill="1" applyBorder="1" applyAlignment="1">
      <alignment vertical="center"/>
    </xf>
    <xf numFmtId="0" fontId="20" fillId="31" borderId="19" xfId="62" applyFont="1" applyFill="1" applyBorder="1" applyAlignment="1">
      <alignment horizontal="center" vertical="center"/>
    </xf>
    <xf numFmtId="0" fontId="0" fillId="0" borderId="18" xfId="0" applyBorder="1"/>
    <xf numFmtId="0" fontId="8" fillId="32" borderId="0" xfId="62" applyFill="1"/>
    <xf numFmtId="0" fontId="15" fillId="32" borderId="0" xfId="62" applyFont="1" applyFill="1" applyBorder="1" applyAlignment="1"/>
    <xf numFmtId="0" fontId="16" fillId="32" borderId="0" xfId="62" applyFont="1" applyFill="1" applyBorder="1" applyAlignment="1">
      <alignment horizontal="justify" vertical="top" wrapText="1"/>
    </xf>
    <xf numFmtId="0" fontId="8" fillId="32" borderId="0" xfId="62" applyFill="1" applyBorder="1"/>
    <xf numFmtId="0" fontId="93" fillId="32" borderId="0" xfId="62" applyFont="1" applyFill="1" applyBorder="1" applyAlignment="1">
      <alignment horizontal="right"/>
    </xf>
    <xf numFmtId="0" fontId="16" fillId="33" borderId="0" xfId="62" applyFont="1" applyFill="1" applyBorder="1" applyAlignment="1">
      <alignment horizontal="justify" vertical="top" wrapText="1"/>
    </xf>
    <xf numFmtId="0" fontId="8" fillId="33" borderId="0" xfId="62" applyFill="1" applyBorder="1"/>
    <xf numFmtId="0" fontId="22" fillId="33" borderId="0" xfId="62" applyFont="1" applyFill="1" applyBorder="1" applyAlignment="1">
      <alignment horizontal="right"/>
    </xf>
    <xf numFmtId="0" fontId="8" fillId="0" borderId="0" xfId="62" applyAlignment="1">
      <alignment horizontal="right"/>
    </xf>
    <xf numFmtId="0" fontId="8" fillId="33" borderId="0" xfId="62" applyFill="1"/>
    <xf numFmtId="0" fontId="26" fillId="33" borderId="0" xfId="62" applyFont="1" applyFill="1" applyBorder="1" applyAlignment="1">
      <alignment horizontal="center" vertical="center"/>
    </xf>
    <xf numFmtId="0" fontId="9" fillId="33" borderId="0" xfId="62" applyFont="1" applyFill="1" applyBorder="1"/>
    <xf numFmtId="164" fontId="24" fillId="33" borderId="0" xfId="62" applyNumberFormat="1" applyFont="1" applyFill="1" applyBorder="1" applyAlignment="1">
      <alignment horizontal="center"/>
    </xf>
    <xf numFmtId="164" fontId="18" fillId="33" borderId="0" xfId="40" applyNumberFormat="1" applyFont="1" applyFill="1" applyBorder="1" applyAlignment="1">
      <alignment horizontal="center" wrapText="1"/>
    </xf>
    <xf numFmtId="164" fontId="18" fillId="34" borderId="0" xfId="40" applyNumberFormat="1" applyFont="1" applyFill="1" applyBorder="1" applyAlignment="1">
      <alignment horizontal="center" wrapText="1"/>
    </xf>
    <xf numFmtId="0" fontId="18" fillId="33" borderId="0" xfId="62" applyFont="1" applyFill="1" applyBorder="1"/>
    <xf numFmtId="0" fontId="17" fillId="33" borderId="0" xfId="62" applyFont="1" applyFill="1" applyBorder="1" applyAlignment="1">
      <alignment horizontal="center"/>
    </xf>
    <xf numFmtId="0" fontId="8" fillId="33" borderId="0" xfId="62" applyFill="1" applyAlignment="1">
      <alignment horizontal="center" vertical="center"/>
    </xf>
    <xf numFmtId="0" fontId="16" fillId="35" borderId="0" xfId="62" applyFont="1" applyFill="1" applyBorder="1" applyAlignment="1">
      <alignment horizontal="justify" vertical="top" wrapText="1"/>
    </xf>
    <xf numFmtId="0" fontId="16" fillId="36" borderId="0" xfId="62" applyFont="1" applyFill="1" applyBorder="1" applyAlignment="1">
      <alignment horizontal="justify" vertical="top" wrapText="1"/>
    </xf>
    <xf numFmtId="0" fontId="18" fillId="36" borderId="0" xfId="62" applyFont="1" applyFill="1" applyBorder="1"/>
    <xf numFmtId="0" fontId="16" fillId="36" borderId="0" xfId="62" applyFont="1" applyFill="1" applyBorder="1"/>
    <xf numFmtId="0" fontId="8" fillId="36" borderId="0" xfId="62" applyFill="1"/>
    <xf numFmtId="0" fontId="8" fillId="36" borderId="0" xfId="62" applyFill="1" applyBorder="1"/>
    <xf numFmtId="0" fontId="8" fillId="36" borderId="0" xfId="62" applyFill="1" applyAlignment="1">
      <alignment vertical="center"/>
    </xf>
    <xf numFmtId="164" fontId="18" fillId="36" borderId="0" xfId="40" applyNumberFormat="1" applyFont="1" applyFill="1" applyBorder="1" applyAlignment="1">
      <alignment horizontal="center" wrapText="1"/>
    </xf>
    <xf numFmtId="164" fontId="17" fillId="36" borderId="0" xfId="40" applyNumberFormat="1" applyFont="1" applyFill="1" applyBorder="1" applyAlignment="1">
      <alignment horizontal="left" wrapText="1"/>
    </xf>
    <xf numFmtId="0" fontId="19" fillId="36" borderId="0" xfId="62" applyFont="1" applyFill="1" applyBorder="1"/>
    <xf numFmtId="0" fontId="34" fillId="36" borderId="0" xfId="62" applyFont="1" applyFill="1" applyBorder="1" applyAlignment="1">
      <alignment vertical="center"/>
    </xf>
    <xf numFmtId="0" fontId="18" fillId="36" borderId="0" xfId="62" applyFont="1" applyFill="1" applyBorder="1" applyAlignment="1">
      <alignment horizontal="justify" vertical="top"/>
    </xf>
    <xf numFmtId="0" fontId="9" fillId="36" borderId="0" xfId="62" applyFont="1" applyFill="1" applyBorder="1"/>
    <xf numFmtId="164" fontId="24" fillId="36" borderId="0" xfId="62" applyNumberFormat="1" applyFont="1" applyFill="1" applyBorder="1" applyAlignment="1">
      <alignment horizontal="center"/>
    </xf>
    <xf numFmtId="0" fontId="16" fillId="36" borderId="38" xfId="62" applyFont="1" applyFill="1" applyBorder="1" applyAlignment="1">
      <alignment horizontal="justify" vertical="top" wrapText="1"/>
    </xf>
    <xf numFmtId="0" fontId="16" fillId="36" borderId="0" xfId="62" applyFont="1" applyFill="1" applyBorder="1" applyAlignment="1">
      <alignment horizontal="justify" vertical="center" wrapText="1"/>
    </xf>
    <xf numFmtId="0" fontId="30" fillId="36" borderId="38" xfId="62" applyFont="1" applyFill="1" applyBorder="1"/>
    <xf numFmtId="0" fontId="94" fillId="38" borderId="0" xfId="62" applyFont="1" applyFill="1" applyBorder="1" applyAlignment="1">
      <alignment horizontal="center" vertical="center"/>
    </xf>
    <xf numFmtId="0" fontId="8" fillId="36" borderId="39" xfId="62" applyFill="1" applyBorder="1"/>
    <xf numFmtId="0" fontId="8" fillId="31" borderId="30" xfId="62" applyFill="1" applyBorder="1"/>
    <xf numFmtId="0" fontId="8" fillId="30" borderId="14" xfId="62" applyFill="1" applyBorder="1"/>
    <xf numFmtId="0" fontId="8" fillId="36" borderId="40" xfId="62" applyFill="1" applyBorder="1"/>
    <xf numFmtId="0" fontId="8" fillId="36" borderId="14" xfId="62" applyFill="1" applyBorder="1"/>
    <xf numFmtId="0" fontId="0" fillId="0" borderId="41" xfId="0" applyFill="1" applyBorder="1"/>
    <xf numFmtId="164" fontId="23" fillId="24" borderId="43" xfId="40" applyNumberFormat="1" applyFont="1" applyFill="1" applyBorder="1" applyAlignment="1">
      <alignment horizontal="left" wrapText="1"/>
    </xf>
    <xf numFmtId="164" fontId="23" fillId="24" borderId="18" xfId="40" applyNumberFormat="1" applyFont="1" applyFill="1" applyBorder="1" applyAlignment="1">
      <alignment horizontal="left" wrapText="1"/>
    </xf>
    <xf numFmtId="164" fontId="18" fillId="24" borderId="18" xfId="40" applyNumberFormat="1" applyFont="1" applyFill="1" applyBorder="1" applyAlignment="1">
      <alignment horizontal="center" wrapText="1"/>
    </xf>
    <xf numFmtId="0" fontId="18" fillId="25" borderId="22" xfId="0" applyFont="1" applyFill="1" applyBorder="1"/>
    <xf numFmtId="0" fontId="18" fillId="25" borderId="21" xfId="0" applyFont="1" applyFill="1" applyBorder="1"/>
    <xf numFmtId="0" fontId="18" fillId="25" borderId="19" xfId="0" applyFont="1" applyFill="1" applyBorder="1"/>
    <xf numFmtId="164" fontId="18" fillId="24" borderId="19" xfId="40" applyNumberFormat="1" applyFont="1" applyFill="1" applyBorder="1" applyAlignment="1">
      <alignment horizontal="center" wrapText="1"/>
    </xf>
    <xf numFmtId="164" fontId="18" fillId="24" borderId="41" xfId="40" applyNumberFormat="1" applyFont="1" applyFill="1" applyBorder="1" applyAlignment="1">
      <alignment horizontal="center" readingOrder="1"/>
    </xf>
    <xf numFmtId="0" fontId="18" fillId="25" borderId="18" xfId="0" applyFont="1" applyFill="1" applyBorder="1" applyAlignment="1">
      <alignment readingOrder="1"/>
    </xf>
    <xf numFmtId="164" fontId="18" fillId="24" borderId="18" xfId="40" applyNumberFormat="1" applyFont="1" applyFill="1" applyBorder="1" applyAlignment="1">
      <alignment horizontal="center" readingOrder="1"/>
    </xf>
    <xf numFmtId="0" fontId="17" fillId="24" borderId="42" xfId="40" applyFont="1" applyFill="1" applyBorder="1" applyAlignment="1">
      <alignment horizontal="right" readingOrder="1"/>
    </xf>
    <xf numFmtId="0" fontId="18" fillId="25" borderId="23" xfId="0" applyFont="1" applyFill="1" applyBorder="1" applyAlignment="1">
      <alignment readingOrder="1"/>
    </xf>
    <xf numFmtId="0" fontId="23" fillId="25" borderId="20" xfId="0" applyFont="1" applyFill="1" applyBorder="1" applyAlignment="1">
      <alignment horizontal="left" indent="1" readingOrder="1"/>
    </xf>
    <xf numFmtId="164" fontId="18" fillId="24" borderId="23" xfId="40" applyNumberFormat="1" applyFont="1" applyFill="1" applyBorder="1" applyAlignment="1">
      <alignment horizontal="center" readingOrder="1"/>
    </xf>
    <xf numFmtId="164" fontId="18" fillId="24" borderId="22" xfId="40" applyNumberFormat="1" applyFont="1" applyFill="1" applyBorder="1" applyAlignment="1">
      <alignment horizontal="center" readingOrder="1"/>
    </xf>
    <xf numFmtId="164" fontId="18" fillId="24" borderId="20" xfId="40" applyNumberFormat="1" applyFont="1" applyFill="1" applyBorder="1" applyAlignment="1">
      <alignment horizontal="center" readingOrder="1"/>
    </xf>
    <xf numFmtId="0" fontId="0" fillId="0" borderId="0" xfId="0" applyBorder="1" applyAlignment="1">
      <alignment readingOrder="2"/>
    </xf>
    <xf numFmtId="0" fontId="15" fillId="25" borderId="22" xfId="0" applyFont="1" applyFill="1" applyBorder="1" applyAlignment="1">
      <alignment readingOrder="1"/>
    </xf>
    <xf numFmtId="0" fontId="0" fillId="25" borderId="22" xfId="0" applyFill="1" applyBorder="1" applyAlignment="1">
      <alignment readingOrder="1"/>
    </xf>
    <xf numFmtId="0" fontId="0" fillId="25" borderId="21" xfId="0" applyFill="1" applyBorder="1" applyAlignment="1">
      <alignment readingOrder="1"/>
    </xf>
    <xf numFmtId="0" fontId="9" fillId="25" borderId="19" xfId="0" applyFont="1" applyFill="1" applyBorder="1" applyAlignment="1">
      <alignment readingOrder="1"/>
    </xf>
    <xf numFmtId="0" fontId="15" fillId="25" borderId="0" xfId="0" applyFont="1" applyFill="1" applyBorder="1" applyAlignment="1">
      <alignment horizontal="left" readingOrder="1"/>
    </xf>
    <xf numFmtId="0" fontId="0" fillId="36" borderId="0" xfId="0" applyFill="1"/>
    <xf numFmtId="0" fontId="0" fillId="36" borderId="0" xfId="0" applyFill="1" applyBorder="1"/>
    <xf numFmtId="0" fontId="18" fillId="36" borderId="0" xfId="0" applyFont="1" applyFill="1" applyBorder="1"/>
    <xf numFmtId="0" fontId="17" fillId="37" borderId="0" xfId="40" applyFont="1" applyFill="1" applyBorder="1"/>
    <xf numFmtId="0" fontId="36" fillId="25" borderId="20" xfId="0" applyFont="1" applyFill="1" applyBorder="1" applyAlignment="1">
      <alignment vertical="center"/>
    </xf>
    <xf numFmtId="3" fontId="18" fillId="25" borderId="0" xfId="59" applyNumberFormat="1" applyFont="1" applyFill="1" applyBorder="1" applyAlignment="1">
      <alignment horizontal="right"/>
    </xf>
    <xf numFmtId="166" fontId="18" fillId="25" borderId="0" xfId="59" applyNumberFormat="1" applyFont="1" applyFill="1" applyBorder="1" applyAlignment="1">
      <alignment horizontal="right"/>
    </xf>
    <xf numFmtId="0" fontId="36" fillId="25" borderId="20" xfId="0" applyFont="1" applyFill="1" applyBorder="1"/>
    <xf numFmtId="3" fontId="18" fillId="25" borderId="0" xfId="59" applyNumberFormat="1" applyFont="1" applyFill="1" applyBorder="1"/>
    <xf numFmtId="0" fontId="0" fillId="26" borderId="0" xfId="51" applyFont="1" applyFill="1" applyBorder="1"/>
    <xf numFmtId="0" fontId="8" fillId="26" borderId="0" xfId="51" applyFont="1" applyFill="1" applyBorder="1"/>
    <xf numFmtId="0" fontId="47" fillId="26" borderId="0" xfId="51" applyFont="1" applyFill="1" applyBorder="1"/>
    <xf numFmtId="0" fontId="70" fillId="26" borderId="0" xfId="51" applyFont="1" applyFill="1" applyBorder="1"/>
    <xf numFmtId="0" fontId="76" fillId="24" borderId="0" xfId="40" applyFont="1" applyFill="1" applyBorder="1" applyAlignment="1">
      <alignment vertical="center"/>
    </xf>
    <xf numFmtId="165" fontId="76" fillId="27" borderId="0" xfId="40" applyNumberFormat="1" applyFont="1" applyFill="1" applyBorder="1" applyAlignment="1">
      <alignment horizontal="right"/>
    </xf>
    <xf numFmtId="0" fontId="33" fillId="25" borderId="19" xfId="0" applyFont="1" applyFill="1" applyBorder="1"/>
    <xf numFmtId="0" fontId="33" fillId="25" borderId="20" xfId="0" applyFont="1" applyFill="1" applyBorder="1"/>
    <xf numFmtId="0" fontId="35" fillId="27" borderId="0" xfId="40" applyFont="1" applyFill="1" applyBorder="1" applyAlignment="1">
      <alignment horizontal="left" vertical="top" wrapText="1"/>
    </xf>
    <xf numFmtId="0" fontId="15" fillId="26" borderId="41" xfId="0" applyFont="1" applyFill="1" applyBorder="1" applyAlignment="1">
      <alignment horizontal="center" vertical="center"/>
    </xf>
    <xf numFmtId="0" fontId="15" fillId="26" borderId="41" xfId="0" applyFont="1" applyFill="1" applyBorder="1" applyAlignment="1">
      <alignment horizontal="center" vertical="center" readingOrder="1"/>
    </xf>
    <xf numFmtId="0" fontId="22" fillId="26" borderId="41" xfId="0" applyFont="1" applyFill="1" applyBorder="1" applyAlignment="1">
      <alignment horizontal="center" vertical="center"/>
    </xf>
    <xf numFmtId="164" fontId="18" fillId="38" borderId="39" xfId="40" applyNumberFormat="1" applyFont="1" applyFill="1" applyBorder="1" applyAlignment="1">
      <alignment horizontal="center" wrapText="1"/>
    </xf>
    <xf numFmtId="0" fontId="18" fillId="36" borderId="0" xfId="62" applyFont="1" applyFill="1" applyBorder="1" applyAlignment="1">
      <alignment horizontal="left" vertical="center"/>
    </xf>
    <xf numFmtId="0" fontId="16" fillId="36" borderId="0" xfId="62" applyFont="1" applyFill="1" applyBorder="1" applyAlignment="1">
      <alignment horizontal="left" vertical="center"/>
    </xf>
    <xf numFmtId="0" fontId="17" fillId="25" borderId="0" xfId="0" applyFont="1" applyFill="1" applyBorder="1" applyAlignment="1">
      <alignment horizontal="center"/>
    </xf>
    <xf numFmtId="0" fontId="17" fillId="39" borderId="0" xfId="40" applyFont="1" applyFill="1" applyBorder="1"/>
    <xf numFmtId="0" fontId="17" fillId="41" borderId="0" xfId="40" applyFont="1" applyFill="1" applyBorder="1"/>
    <xf numFmtId="0" fontId="17" fillId="31" borderId="0" xfId="0" applyFont="1" applyFill="1" applyBorder="1"/>
    <xf numFmtId="0" fontId="0" fillId="35" borderId="0" xfId="0" applyFill="1" applyBorder="1"/>
    <xf numFmtId="0" fontId="17" fillId="40" borderId="0" xfId="40" applyFont="1" applyFill="1" applyBorder="1"/>
    <xf numFmtId="0" fontId="18" fillId="35" borderId="0" xfId="0" applyFont="1" applyFill="1" applyBorder="1"/>
    <xf numFmtId="0" fontId="34" fillId="35" borderId="0" xfId="0" applyFont="1" applyFill="1" applyBorder="1"/>
    <xf numFmtId="0" fontId="17" fillId="35" borderId="0" xfId="0" applyFont="1" applyFill="1" applyBorder="1"/>
    <xf numFmtId="0" fontId="0" fillId="35" borderId="18" xfId="0" applyFill="1" applyBorder="1"/>
    <xf numFmtId="0" fontId="17" fillId="35" borderId="18" xfId="0" applyFont="1" applyFill="1" applyBorder="1"/>
    <xf numFmtId="0" fontId="18" fillId="35" borderId="18" xfId="0" applyFont="1" applyFill="1" applyBorder="1"/>
    <xf numFmtId="0" fontId="98" fillId="40" borderId="0" xfId="40" applyFont="1" applyFill="1" applyBorder="1"/>
    <xf numFmtId="0" fontId="8" fillId="29" borderId="47" xfId="62" applyFill="1" applyBorder="1"/>
    <xf numFmtId="3" fontId="76" fillId="25" borderId="0" xfId="59" applyNumberFormat="1" applyFont="1" applyFill="1" applyBorder="1" applyAlignment="1">
      <alignment horizontal="right"/>
    </xf>
    <xf numFmtId="0" fontId="0" fillId="26" borderId="0" xfId="51" applyFont="1" applyFill="1" applyBorder="1" applyAlignment="1">
      <alignment vertical="center"/>
    </xf>
    <xf numFmtId="0" fontId="19" fillId="26" borderId="0" xfId="51" applyFont="1" applyFill="1" applyBorder="1"/>
    <xf numFmtId="0" fontId="30" fillId="26" borderId="0" xfId="51" applyFont="1" applyFill="1" applyBorder="1"/>
    <xf numFmtId="0" fontId="49" fillId="26" borderId="0" xfId="51" applyFont="1" applyFill="1" applyBorder="1" applyAlignment="1">
      <alignment horizontal="center"/>
    </xf>
    <xf numFmtId="0" fontId="62" fillId="26" borderId="0" xfId="51" applyFont="1" applyFill="1" applyBorder="1"/>
    <xf numFmtId="0" fontId="15" fillId="26" borderId="0" xfId="51" applyFont="1" applyFill="1" applyBorder="1"/>
    <xf numFmtId="0" fontId="98" fillId="27" borderId="0" xfId="61" applyFont="1" applyFill="1" applyBorder="1" applyAlignment="1">
      <alignment horizontal="left" indent="1"/>
    </xf>
    <xf numFmtId="0" fontId="81" fillId="26" borderId="15" xfId="62" applyFont="1" applyFill="1" applyBorder="1" applyAlignment="1">
      <alignment vertical="center"/>
    </xf>
    <xf numFmtId="3" fontId="76" fillId="24" borderId="0" xfId="40" applyNumberFormat="1" applyFont="1" applyFill="1" applyBorder="1" applyAlignment="1">
      <alignment horizontal="right" wrapText="1"/>
    </xf>
    <xf numFmtId="3" fontId="76" fillId="24" borderId="0" xfId="40" applyNumberFormat="1" applyFont="1" applyFill="1" applyBorder="1" applyAlignment="1">
      <alignment horizontal="right" vertical="center" wrapText="1"/>
    </xf>
    <xf numFmtId="0" fontId="47" fillId="26" borderId="33" xfId="63" applyFont="1" applyFill="1" applyBorder="1" applyAlignment="1">
      <alignment horizontal="left" vertical="center"/>
    </xf>
    <xf numFmtId="0" fontId="81" fillId="26" borderId="15" xfId="0" applyFont="1" applyFill="1" applyBorder="1" applyAlignment="1">
      <alignment vertical="center"/>
    </xf>
    <xf numFmtId="0" fontId="19" fillId="26" borderId="16" xfId="62" applyFont="1" applyFill="1" applyBorder="1" applyAlignment="1">
      <alignment vertical="center"/>
    </xf>
    <xf numFmtId="0" fontId="10" fillId="26" borderId="16" xfId="62" applyFont="1" applyFill="1" applyBorder="1" applyAlignment="1">
      <alignment vertical="center"/>
    </xf>
    <xf numFmtId="0" fontId="10" fillId="26" borderId="17" xfId="62" applyFont="1" applyFill="1" applyBorder="1" applyAlignment="1">
      <alignment vertical="center"/>
    </xf>
    <xf numFmtId="0" fontId="20" fillId="30" borderId="50" xfId="62" applyFont="1" applyFill="1" applyBorder="1" applyAlignment="1">
      <alignment horizontal="center" vertical="center"/>
    </xf>
    <xf numFmtId="0" fontId="15" fillId="25" borderId="0" xfId="62" applyFont="1" applyFill="1" applyBorder="1" applyAlignment="1">
      <alignment horizontal="left"/>
    </xf>
    <xf numFmtId="164" fontId="88" fillId="26" borderId="0" xfId="40" applyNumberFormat="1" applyFont="1" applyFill="1" applyBorder="1" applyAlignment="1">
      <alignment horizontal="right" wrapText="1"/>
    </xf>
    <xf numFmtId="0" fontId="20" fillId="31" borderId="19" xfId="63" applyFont="1" applyFill="1" applyBorder="1" applyAlignment="1">
      <alignment horizontal="center" vertical="center"/>
    </xf>
    <xf numFmtId="0" fontId="17" fillId="25" borderId="0" xfId="62" applyFont="1" applyFill="1" applyBorder="1" applyAlignment="1">
      <alignment horizontal="center"/>
    </xf>
    <xf numFmtId="0" fontId="8" fillId="25" borderId="0" xfId="70" applyFill="1"/>
    <xf numFmtId="0" fontId="8" fillId="25" borderId="18" xfId="70" applyFill="1" applyBorder="1" applyAlignment="1">
      <alignment horizontal="left"/>
    </xf>
    <xf numFmtId="0" fontId="9" fillId="25" borderId="18" xfId="70" applyFont="1" applyFill="1" applyBorder="1"/>
    <xf numFmtId="0" fontId="9" fillId="0" borderId="18" xfId="70" applyFont="1" applyBorder="1"/>
    <xf numFmtId="0" fontId="8" fillId="25" borderId="18" xfId="70" applyFill="1" applyBorder="1"/>
    <xf numFmtId="0" fontId="8" fillId="0" borderId="0" xfId="70"/>
    <xf numFmtId="0" fontId="14" fillId="25" borderId="0" xfId="70" applyFont="1" applyFill="1" applyBorder="1" applyAlignment="1">
      <alignment horizontal="left"/>
    </xf>
    <xf numFmtId="0" fontId="9" fillId="25" borderId="0" xfId="70" applyFont="1" applyFill="1" applyBorder="1"/>
    <xf numFmtId="0" fontId="18" fillId="25" borderId="0" xfId="70" applyFont="1" applyFill="1" applyBorder="1"/>
    <xf numFmtId="0" fontId="8" fillId="25" borderId="21" xfId="70" applyFill="1" applyBorder="1"/>
    <xf numFmtId="0" fontId="8" fillId="25" borderId="0" xfId="70" applyFill="1" applyBorder="1"/>
    <xf numFmtId="0" fontId="11" fillId="25" borderId="19" xfId="70" applyFont="1" applyFill="1" applyBorder="1"/>
    <xf numFmtId="0" fontId="8" fillId="25" borderId="0" xfId="70" applyFill="1" applyAlignment="1">
      <alignment vertical="center"/>
    </xf>
    <xf numFmtId="0" fontId="8" fillId="25" borderId="0" xfId="70" applyFill="1" applyBorder="1" applyAlignment="1">
      <alignment vertical="center"/>
    </xf>
    <xf numFmtId="0" fontId="8" fillId="0" borderId="0" xfId="70" applyAlignment="1">
      <alignment vertical="center"/>
    </xf>
    <xf numFmtId="0" fontId="16" fillId="25" borderId="0" xfId="70" applyFont="1" applyFill="1" applyBorder="1"/>
    <xf numFmtId="0" fontId="9" fillId="0" borderId="0" xfId="70" applyFont="1"/>
    <xf numFmtId="0" fontId="17" fillId="25" borderId="0" xfId="70" applyFont="1" applyFill="1" applyBorder="1" applyAlignment="1"/>
    <xf numFmtId="0" fontId="17" fillId="25" borderId="0" xfId="70" applyFont="1" applyFill="1" applyBorder="1" applyAlignment="1">
      <alignment horizontal="center"/>
    </xf>
    <xf numFmtId="0" fontId="16" fillId="25" borderId="0" xfId="70" applyFont="1" applyFill="1" applyBorder="1" applyAlignment="1">
      <alignment vertical="center"/>
    </xf>
    <xf numFmtId="0" fontId="36" fillId="25" borderId="0" xfId="70" applyFont="1" applyFill="1"/>
    <xf numFmtId="0" fontId="36" fillId="25" borderId="0" xfId="70" applyFont="1" applyFill="1" applyBorder="1"/>
    <xf numFmtId="3" fontId="39" fillId="25" borderId="0" xfId="70" applyNumberFormat="1" applyFont="1" applyFill="1" applyBorder="1" applyAlignment="1">
      <alignment horizontal="right"/>
    </xf>
    <xf numFmtId="0" fontId="36" fillId="0" borderId="0" xfId="70" applyFont="1"/>
    <xf numFmtId="0" fontId="18" fillId="25" borderId="0" xfId="70" applyFont="1" applyFill="1" applyBorder="1" applyAlignment="1">
      <alignment horizontal="right"/>
    </xf>
    <xf numFmtId="0" fontId="38" fillId="25" borderId="19" xfId="70" applyFont="1" applyFill="1" applyBorder="1"/>
    <xf numFmtId="0" fontId="18" fillId="26" borderId="0" xfId="70" applyFont="1" applyFill="1" applyBorder="1"/>
    <xf numFmtId="0" fontId="8" fillId="0" borderId="0" xfId="70" applyFill="1"/>
    <xf numFmtId="0" fontId="8" fillId="25" borderId="0" xfId="70" applyFill="1" applyAlignment="1">
      <alignment vertical="top"/>
    </xf>
    <xf numFmtId="0" fontId="11" fillId="25" borderId="19" xfId="70" applyFont="1" applyFill="1" applyBorder="1" applyAlignment="1">
      <alignment vertical="top"/>
    </xf>
    <xf numFmtId="0" fontId="50" fillId="25" borderId="0" xfId="70" applyFont="1" applyFill="1" applyBorder="1" applyAlignment="1">
      <alignment vertical="top" wrapText="1"/>
    </xf>
    <xf numFmtId="0" fontId="8" fillId="0" borderId="0" xfId="70" applyAlignment="1">
      <alignment vertical="top"/>
    </xf>
    <xf numFmtId="0" fontId="50" fillId="25" borderId="0" xfId="70" applyFont="1" applyFill="1" applyBorder="1" applyAlignment="1">
      <alignment wrapText="1"/>
    </xf>
    <xf numFmtId="0" fontId="17" fillId="25" borderId="0" xfId="70" applyFont="1" applyFill="1" applyBorder="1" applyAlignment="1">
      <alignment horizontal="right"/>
    </xf>
    <xf numFmtId="0" fontId="8" fillId="25" borderId="0" xfId="70" applyFill="1" applyAlignment="1"/>
    <xf numFmtId="0" fontId="8" fillId="25" borderId="0" xfId="70" applyFill="1" applyBorder="1" applyAlignment="1"/>
    <xf numFmtId="3" fontId="76" fillId="26" borderId="0" xfId="70" applyNumberFormat="1" applyFont="1" applyFill="1" applyBorder="1" applyAlignment="1">
      <alignment horizontal="right"/>
    </xf>
    <xf numFmtId="0" fontId="11" fillId="25" borderId="19" xfId="70" applyFont="1" applyFill="1" applyBorder="1" applyAlignment="1"/>
    <xf numFmtId="0" fontId="8" fillId="0" borderId="0" xfId="70" applyAlignment="1"/>
    <xf numFmtId="0" fontId="11" fillId="25" borderId="19" xfId="70" applyFont="1" applyFill="1" applyBorder="1" applyAlignment="1">
      <alignment vertical="center"/>
    </xf>
    <xf numFmtId="0" fontId="16" fillId="26" borderId="0" xfId="70" applyFont="1" applyFill="1" applyBorder="1"/>
    <xf numFmtId="0" fontId="17" fillId="26" borderId="0" xfId="70" applyFont="1" applyFill="1" applyBorder="1" applyAlignment="1">
      <alignment horizontal="right"/>
    </xf>
    <xf numFmtId="0" fontId="35" fillId="25" borderId="0" xfId="70" applyFont="1" applyFill="1" applyBorder="1" applyAlignment="1">
      <alignment vertical="center"/>
    </xf>
    <xf numFmtId="0" fontId="79" fillId="25" borderId="0" xfId="70" applyFont="1" applyFill="1" applyBorder="1" applyAlignment="1">
      <alignment horizontal="left" vertical="center"/>
    </xf>
    <xf numFmtId="0" fontId="20" fillId="38" borderId="19" xfId="70" applyFont="1" applyFill="1" applyBorder="1" applyAlignment="1">
      <alignment horizontal="center" vertical="center"/>
    </xf>
    <xf numFmtId="0" fontId="18" fillId="0" borderId="0" xfId="70" applyFont="1"/>
    <xf numFmtId="0" fontId="8" fillId="0" borderId="0" xfId="62" applyBorder="1"/>
    <xf numFmtId="0" fontId="8" fillId="26" borderId="0" xfId="71" applyFill="1" applyBorder="1"/>
    <xf numFmtId="0" fontId="8" fillId="25" borderId="21" xfId="72" applyFill="1" applyBorder="1"/>
    <xf numFmtId="0" fontId="8" fillId="25" borderId="19" xfId="72" applyFill="1" applyBorder="1"/>
    <xf numFmtId="0" fontId="53" fillId="0" borderId="0" xfId="70" applyFont="1"/>
    <xf numFmtId="0" fontId="8" fillId="25" borderId="22" xfId="70" applyFill="1" applyBorder="1"/>
    <xf numFmtId="0" fontId="8" fillId="26" borderId="0" xfId="70" applyFill="1" applyBorder="1"/>
    <xf numFmtId="0" fontId="17" fillId="24" borderId="0" xfId="40" applyFont="1" applyFill="1" applyBorder="1" applyAlignment="1">
      <alignment vertical="center"/>
    </xf>
    <xf numFmtId="164" fontId="22" fillId="26" borderId="0" xfId="40" applyNumberFormat="1" applyFont="1" applyFill="1" applyBorder="1" applyAlignment="1">
      <alignment horizontal="right" vertical="center" wrapText="1"/>
    </xf>
    <xf numFmtId="0" fontId="17" fillId="24" borderId="0" xfId="40" applyFont="1" applyFill="1" applyBorder="1" applyAlignment="1">
      <alignment horizontal="justify" vertical="center"/>
    </xf>
    <xf numFmtId="3" fontId="8" fillId="0" borderId="0" xfId="70" applyNumberFormat="1"/>
    <xf numFmtId="0" fontId="17" fillId="27" borderId="0" xfId="40" applyFont="1" applyFill="1" applyBorder="1" applyAlignment="1">
      <alignment horizontal="left"/>
    </xf>
    <xf numFmtId="0" fontId="19" fillId="25" borderId="0" xfId="70" applyFont="1" applyFill="1" applyBorder="1"/>
    <xf numFmtId="0" fontId="22" fillId="27" borderId="0" xfId="40" applyFont="1" applyFill="1" applyBorder="1" applyAlignment="1">
      <alignment horizontal="left" indent="1"/>
    </xf>
    <xf numFmtId="0" fontId="17" fillId="26" borderId="0" xfId="70" applyFont="1" applyFill="1" applyBorder="1" applyAlignment="1">
      <alignment horizontal="left"/>
    </xf>
    <xf numFmtId="0" fontId="8" fillId="0" borderId="0" xfId="70" applyBorder="1"/>
    <xf numFmtId="0" fontId="8" fillId="25" borderId="20" xfId="70" applyFill="1" applyBorder="1"/>
    <xf numFmtId="0" fontId="18" fillId="27" borderId="0" xfId="40" applyFont="1" applyFill="1" applyBorder="1" applyAlignment="1">
      <alignment horizontal="left"/>
    </xf>
    <xf numFmtId="0" fontId="22" fillId="25" borderId="0" xfId="70" applyFont="1" applyFill="1" applyBorder="1" applyAlignment="1">
      <alignment horizontal="left"/>
    </xf>
    <xf numFmtId="0" fontId="22" fillId="26" borderId="0" xfId="70" applyFont="1" applyFill="1" applyBorder="1" applyAlignment="1">
      <alignment horizontal="right"/>
    </xf>
    <xf numFmtId="166" fontId="88" fillId="26" borderId="0" xfId="40" applyNumberFormat="1" applyFont="1" applyFill="1" applyBorder="1" applyAlignment="1">
      <alignment horizontal="right" wrapText="1"/>
    </xf>
    <xf numFmtId="0" fontId="35" fillId="25" borderId="0" xfId="70" applyFont="1" applyFill="1" applyBorder="1"/>
    <xf numFmtId="0" fontId="0" fillId="26" borderId="0" xfId="0" applyFill="1"/>
    <xf numFmtId="0" fontId="17" fillId="25" borderId="11" xfId="62" applyFont="1" applyFill="1" applyBorder="1" applyAlignment="1">
      <alignment horizontal="center"/>
    </xf>
    <xf numFmtId="0" fontId="18" fillId="25" borderId="0" xfId="62" applyFont="1" applyFill="1" applyBorder="1" applyAlignment="1">
      <alignment horizontal="left" indent="1"/>
    </xf>
    <xf numFmtId="0" fontId="76" fillId="25" borderId="0" xfId="62" applyFont="1" applyFill="1" applyBorder="1" applyAlignment="1">
      <alignment horizontal="left"/>
    </xf>
    <xf numFmtId="0" fontId="15" fillId="25" borderId="0" xfId="70" applyFont="1" applyFill="1" applyBorder="1" applyAlignment="1">
      <alignment horizontal="right"/>
    </xf>
    <xf numFmtId="0" fontId="51" fillId="25" borderId="0" xfId="70" applyFont="1" applyFill="1"/>
    <xf numFmtId="0" fontId="51" fillId="25" borderId="20" xfId="70" applyFont="1" applyFill="1" applyBorder="1"/>
    <xf numFmtId="1" fontId="88" fillId="26" borderId="0" xfId="70" applyNumberFormat="1" applyFont="1" applyFill="1" applyBorder="1" applyAlignment="1">
      <alignment horizontal="right"/>
    </xf>
    <xf numFmtId="0" fontId="51" fillId="25" borderId="0" xfId="70" applyFont="1" applyFill="1" applyBorder="1"/>
    <xf numFmtId="0" fontId="51" fillId="0" borderId="0" xfId="70" applyFont="1"/>
    <xf numFmtId="0" fontId="19" fillId="25" borderId="0" xfId="70" applyFont="1" applyFill="1"/>
    <xf numFmtId="0" fontId="19" fillId="25" borderId="20" xfId="70" applyFont="1" applyFill="1" applyBorder="1"/>
    <xf numFmtId="1" fontId="22" fillId="26" borderId="0" xfId="70" applyNumberFormat="1" applyFont="1" applyFill="1" applyBorder="1" applyAlignment="1">
      <alignment horizontal="right"/>
    </xf>
    <xf numFmtId="0" fontId="19" fillId="0" borderId="0" xfId="70" applyFont="1"/>
    <xf numFmtId="0" fontId="18" fillId="26" borderId="0" xfId="70" applyFont="1" applyFill="1" applyBorder="1" applyAlignment="1">
      <alignment horizontal="left"/>
    </xf>
    <xf numFmtId="0" fontId="53" fillId="25" borderId="0" xfId="70" applyFont="1" applyFill="1"/>
    <xf numFmtId="0" fontId="80" fillId="25" borderId="20" xfId="70" applyFont="1" applyFill="1" applyBorder="1"/>
    <xf numFmtId="0" fontId="84" fillId="25" borderId="0" xfId="70" applyFont="1" applyFill="1" applyBorder="1" applyAlignment="1">
      <alignment horizontal="left"/>
    </xf>
    <xf numFmtId="0" fontId="35" fillId="25" borderId="0" xfId="70" applyFont="1" applyFill="1"/>
    <xf numFmtId="0" fontId="86" fillId="25" borderId="20" xfId="70" applyFont="1" applyFill="1" applyBorder="1"/>
    <xf numFmtId="3" fontId="88" fillId="26" borderId="0" xfId="70" applyNumberFormat="1" applyFont="1" applyFill="1" applyBorder="1" applyAlignment="1">
      <alignment horizontal="right"/>
    </xf>
    <xf numFmtId="0" fontId="35" fillId="0" borderId="0" xfId="70" applyFont="1"/>
    <xf numFmtId="3" fontId="11" fillId="25" borderId="0" xfId="70" applyNumberFormat="1" applyFont="1" applyFill="1" applyBorder="1"/>
    <xf numFmtId="0" fontId="35" fillId="25" borderId="0" xfId="70" applyFont="1" applyFill="1" applyBorder="1" applyAlignment="1"/>
    <xf numFmtId="0" fontId="53" fillId="25" borderId="0" xfId="70" applyFont="1" applyFill="1" applyBorder="1" applyAlignment="1"/>
    <xf numFmtId="0" fontId="8" fillId="26" borderId="20" xfId="70" applyFill="1" applyBorder="1"/>
    <xf numFmtId="0" fontId="54" fillId="26" borderId="0" xfId="70" applyFont="1" applyFill="1" applyBorder="1" applyAlignment="1"/>
    <xf numFmtId="0" fontId="35" fillId="26" borderId="0" xfId="70" applyFont="1" applyFill="1" applyBorder="1"/>
    <xf numFmtId="0" fontId="22" fillId="26" borderId="0" xfId="70" applyFont="1" applyFill="1" applyBorder="1" applyAlignment="1">
      <alignment horizontal="left" wrapText="1"/>
    </xf>
    <xf numFmtId="0" fontId="11" fillId="26" borderId="0" xfId="70" applyFont="1" applyFill="1" applyBorder="1"/>
    <xf numFmtId="0" fontId="53" fillId="26" borderId="0" xfId="70" applyFont="1" applyFill="1" applyBorder="1"/>
    <xf numFmtId="0" fontId="17" fillId="26" borderId="0" xfId="70" applyFont="1" applyFill="1" applyBorder="1" applyAlignment="1">
      <alignment horizontal="center"/>
    </xf>
    <xf numFmtId="0" fontId="24" fillId="26" borderId="0" xfId="70" applyFont="1" applyFill="1" applyBorder="1" applyAlignment="1">
      <alignment horizontal="left"/>
    </xf>
    <xf numFmtId="0" fontId="16" fillId="25" borderId="0" xfId="70" applyFont="1" applyFill="1"/>
    <xf numFmtId="0" fontId="16" fillId="26" borderId="20" xfId="70" applyFont="1" applyFill="1" applyBorder="1"/>
    <xf numFmtId="0" fontId="17" fillId="26" borderId="0" xfId="70" applyFont="1" applyFill="1" applyBorder="1" applyAlignment="1">
      <alignment horizontal="left" indent="1"/>
    </xf>
    <xf numFmtId="0" fontId="16" fillId="0" borderId="0" xfId="70" applyFont="1"/>
    <xf numFmtId="166" fontId="18" fillId="26" borderId="0" xfId="70" applyNumberFormat="1" applyFont="1" applyFill="1" applyBorder="1" applyAlignment="1">
      <alignment horizontal="center"/>
    </xf>
    <xf numFmtId="165" fontId="15" fillId="26" borderId="0" xfId="70" applyNumberFormat="1" applyFont="1" applyFill="1" applyBorder="1" applyAlignment="1">
      <alignment horizontal="center"/>
    </xf>
    <xf numFmtId="0" fontId="19" fillId="26" borderId="20" xfId="70" applyFont="1" applyFill="1" applyBorder="1"/>
    <xf numFmtId="0" fontId="18" fillId="26" borderId="20" xfId="70" applyFont="1" applyFill="1" applyBorder="1"/>
    <xf numFmtId="0" fontId="9" fillId="26" borderId="0" xfId="70" applyFont="1" applyFill="1" applyBorder="1" applyAlignment="1">
      <alignment horizontal="center" wrapText="1"/>
    </xf>
    <xf numFmtId="0" fontId="9" fillId="26" borderId="0" xfId="70" applyFont="1" applyFill="1" applyBorder="1"/>
    <xf numFmtId="0" fontId="15" fillId="26" borderId="0" xfId="70" applyFont="1" applyFill="1" applyBorder="1" applyAlignment="1">
      <alignment horizontal="left" indent="1"/>
    </xf>
    <xf numFmtId="0" fontId="9" fillId="26" borderId="20" xfId="70" applyFont="1" applyFill="1" applyBorder="1"/>
    <xf numFmtId="0" fontId="89" fillId="26" borderId="0" xfId="70" applyFont="1" applyFill="1" applyBorder="1" applyAlignment="1">
      <alignment horizontal="left"/>
    </xf>
    <xf numFmtId="0" fontId="15" fillId="25" borderId="23" xfId="70" applyFont="1" applyFill="1" applyBorder="1" applyAlignment="1">
      <alignment horizontal="left"/>
    </xf>
    <xf numFmtId="0" fontId="15" fillId="25" borderId="22" xfId="70" applyFont="1" applyFill="1" applyBorder="1" applyAlignment="1">
      <alignment horizontal="left"/>
    </xf>
    <xf numFmtId="0" fontId="11" fillId="25" borderId="0" xfId="70" applyFont="1" applyFill="1" applyBorder="1"/>
    <xf numFmtId="0" fontId="62" fillId="0" borderId="0" xfId="0" applyFont="1"/>
    <xf numFmtId="0" fontId="65" fillId="25" borderId="0" xfId="0" applyFont="1" applyFill="1" applyBorder="1"/>
    <xf numFmtId="0" fontId="0" fillId="25" borderId="21" xfId="0" applyFill="1" applyBorder="1"/>
    <xf numFmtId="0" fontId="11" fillId="25" borderId="19" xfId="0" applyFont="1" applyFill="1" applyBorder="1"/>
    <xf numFmtId="0" fontId="0" fillId="26" borderId="0" xfId="0" applyFill="1" applyBorder="1" applyAlignment="1">
      <alignment vertical="justify" wrapText="1"/>
    </xf>
    <xf numFmtId="0" fontId="51" fillId="25" borderId="0" xfId="0" applyFont="1" applyFill="1"/>
    <xf numFmtId="0" fontId="51" fillId="25" borderId="0" xfId="0" applyFont="1" applyFill="1" applyBorder="1"/>
    <xf numFmtId="0" fontId="51" fillId="0" borderId="0" xfId="0" applyFont="1"/>
    <xf numFmtId="2" fontId="22" fillId="26" borderId="0" xfId="0" applyNumberFormat="1" applyFont="1" applyFill="1" applyBorder="1" applyAlignment="1">
      <alignment horizontal="right"/>
    </xf>
    <xf numFmtId="0" fontId="0" fillId="0" borderId="0" xfId="0" applyAlignment="1"/>
    <xf numFmtId="0" fontId="22" fillId="26" borderId="0" xfId="0" applyFont="1" applyFill="1" applyBorder="1" applyAlignment="1">
      <alignment horizontal="right"/>
    </xf>
    <xf numFmtId="164" fontId="22" fillId="25" borderId="0" xfId="0" applyNumberFormat="1" applyFont="1" applyFill="1" applyBorder="1" applyAlignment="1">
      <alignment horizontal="right"/>
    </xf>
    <xf numFmtId="0" fontId="102" fillId="26" borderId="16" xfId="0" applyFont="1" applyFill="1" applyBorder="1" applyAlignment="1">
      <alignment vertical="center"/>
    </xf>
    <xf numFmtId="0" fontId="102" fillId="26" borderId="17" xfId="0" applyFont="1" applyFill="1" applyBorder="1" applyAlignment="1">
      <alignment vertical="center"/>
    </xf>
    <xf numFmtId="164" fontId="88" fillId="26" borderId="0" xfId="0" applyNumberFormat="1" applyFont="1" applyFill="1" applyBorder="1" applyAlignment="1">
      <alignment horizontal="right"/>
    </xf>
    <xf numFmtId="0" fontId="0" fillId="25" borderId="0" xfId="0" applyFill="1" applyAlignment="1"/>
    <xf numFmtId="0" fontId="0" fillId="25" borderId="20" xfId="0" applyFill="1" applyBorder="1" applyAlignment="1"/>
    <xf numFmtId="0" fontId="0" fillId="26" borderId="0" xfId="0" applyFill="1" applyAlignment="1"/>
    <xf numFmtId="0" fontId="11" fillId="25" borderId="0" xfId="0" applyFont="1" applyFill="1" applyBorder="1" applyAlignment="1"/>
    <xf numFmtId="0" fontId="62" fillId="25" borderId="0" xfId="0" applyFont="1" applyFill="1" applyAlignment="1"/>
    <xf numFmtId="0" fontId="62" fillId="25" borderId="20" xfId="0" applyFont="1" applyFill="1" applyBorder="1" applyAlignment="1"/>
    <xf numFmtId="0" fontId="88" fillId="26" borderId="0" xfId="0" applyFont="1" applyFill="1" applyBorder="1" applyAlignment="1"/>
    <xf numFmtId="0" fontId="78" fillId="25" borderId="0" xfId="0" applyFont="1" applyFill="1" applyBorder="1" applyAlignment="1"/>
    <xf numFmtId="0" fontId="62" fillId="0" borderId="0" xfId="0" applyFont="1" applyAlignment="1"/>
    <xf numFmtId="0" fontId="65" fillId="25" borderId="0" xfId="0" applyFont="1" applyFill="1" applyBorder="1" applyAlignment="1"/>
    <xf numFmtId="0" fontId="0" fillId="26" borderId="20" xfId="0" applyFill="1" applyBorder="1" applyAlignment="1"/>
    <xf numFmtId="0" fontId="48" fillId="25" borderId="0" xfId="0" applyFont="1" applyFill="1" applyBorder="1" applyAlignment="1">
      <alignment vertical="top"/>
    </xf>
    <xf numFmtId="0" fontId="15" fillId="25" borderId="0" xfId="0" applyFont="1" applyFill="1" applyBorder="1"/>
    <xf numFmtId="0" fontId="103" fillId="26" borderId="16" xfId="0" applyFont="1" applyFill="1" applyBorder="1" applyAlignment="1">
      <alignment vertical="center"/>
    </xf>
    <xf numFmtId="0" fontId="15" fillId="26" borderId="0" xfId="0" applyFont="1" applyFill="1" applyBorder="1"/>
    <xf numFmtId="0" fontId="72" fillId="25" borderId="0" xfId="0" applyFont="1" applyFill="1" applyBorder="1" applyAlignment="1">
      <alignment vertical="center"/>
    </xf>
    <xf numFmtId="0" fontId="52" fillId="25" borderId="0" xfId="0" applyFont="1" applyFill="1" applyBorder="1"/>
    <xf numFmtId="0" fontId="27" fillId="25" borderId="0" xfId="0" applyFont="1" applyFill="1" applyBorder="1"/>
    <xf numFmtId="164" fontId="18" fillId="27" borderId="0" xfId="40" applyNumberFormat="1" applyFont="1" applyFill="1" applyBorder="1" applyAlignment="1">
      <alignment horizontal="center" wrapText="1"/>
    </xf>
    <xf numFmtId="166" fontId="76" fillId="27" borderId="0" xfId="40" applyNumberFormat="1" applyFont="1" applyFill="1" applyBorder="1" applyAlignment="1">
      <alignment horizontal="right" wrapText="1" indent="1"/>
    </xf>
    <xf numFmtId="166" fontId="18" fillId="27" borderId="0" xfId="40" applyNumberFormat="1" applyFont="1" applyFill="1" applyBorder="1" applyAlignment="1">
      <alignment horizontal="right" wrapText="1" indent="1"/>
    </xf>
    <xf numFmtId="165" fontId="76" fillId="27" borderId="0" xfId="58" applyNumberFormat="1" applyFont="1" applyFill="1" applyBorder="1" applyAlignment="1">
      <alignment horizontal="right" wrapText="1" indent="1"/>
    </xf>
    <xf numFmtId="2" fontId="18" fillId="27" borderId="0" xfId="40" applyNumberFormat="1" applyFont="1" applyFill="1" applyBorder="1" applyAlignment="1">
      <alignment horizontal="right" wrapText="1" indent="1"/>
    </xf>
    <xf numFmtId="0" fontId="22" fillId="25" borderId="0" xfId="62" applyFont="1" applyFill="1" applyBorder="1" applyAlignment="1">
      <alignment horizontal="right"/>
    </xf>
    <xf numFmtId="0" fontId="8" fillId="25" borderId="0" xfId="62" applyFill="1" applyBorder="1" applyAlignment="1">
      <alignment vertical="top"/>
    </xf>
    <xf numFmtId="0" fontId="22" fillId="24" borderId="0" xfId="40" applyFont="1" applyFill="1" applyBorder="1" applyAlignment="1">
      <alignment vertical="top"/>
    </xf>
    <xf numFmtId="0" fontId="8" fillId="25" borderId="20" xfId="70" applyFill="1" applyBorder="1" applyAlignment="1">
      <alignment vertical="center"/>
    </xf>
    <xf numFmtId="0" fontId="17" fillId="25" borderId="0" xfId="62" applyFont="1" applyFill="1" applyBorder="1" applyAlignment="1">
      <alignment horizontal="left" indent="1"/>
    </xf>
    <xf numFmtId="166" fontId="18" fillId="27" borderId="0" xfId="40" applyNumberFormat="1" applyFont="1" applyFill="1" applyBorder="1" applyAlignment="1">
      <alignment horizontal="center" wrapText="1"/>
    </xf>
    <xf numFmtId="0" fontId="18" fillId="25" borderId="0" xfId="70" applyFont="1" applyFill="1" applyBorder="1" applyAlignment="1">
      <alignment horizontal="left"/>
    </xf>
    <xf numFmtId="0" fontId="8" fillId="26" borderId="0" xfId="70" applyFill="1"/>
    <xf numFmtId="0" fontId="22" fillId="25" borderId="0" xfId="70" applyFont="1" applyFill="1" applyBorder="1" applyAlignment="1">
      <alignment horizontal="right"/>
    </xf>
    <xf numFmtId="0" fontId="8" fillId="0" borderId="18" xfId="70" applyFill="1" applyBorder="1"/>
    <xf numFmtId="0" fontId="47" fillId="25" borderId="0" xfId="70" applyFont="1" applyFill="1" applyBorder="1" applyAlignment="1">
      <alignment horizontal="left"/>
    </xf>
    <xf numFmtId="0" fontId="8" fillId="0" borderId="0" xfId="70" applyAlignment="1">
      <alignment horizontal="center"/>
    </xf>
    <xf numFmtId="0" fontId="8" fillId="26" borderId="0" xfId="70" applyFill="1" applyBorder="1" applyAlignment="1">
      <alignment vertical="center"/>
    </xf>
    <xf numFmtId="3" fontId="18" fillId="25" borderId="0" xfId="70" applyNumberFormat="1" applyFont="1" applyFill="1" applyBorder="1" applyAlignment="1">
      <alignment horizontal="right"/>
    </xf>
    <xf numFmtId="0" fontId="9" fillId="25" borderId="0" xfId="70" applyFont="1" applyFill="1" applyAlignment="1">
      <alignment vertical="top"/>
    </xf>
    <xf numFmtId="0" fontId="9" fillId="25" borderId="20" xfId="70" applyFont="1" applyFill="1" applyBorder="1" applyAlignment="1">
      <alignment vertical="top"/>
    </xf>
    <xf numFmtId="0" fontId="9" fillId="0" borderId="0" xfId="70" applyFont="1" applyAlignment="1">
      <alignment vertical="top"/>
    </xf>
    <xf numFmtId="0" fontId="9" fillId="25" borderId="0" xfId="70" applyFont="1" applyFill="1" applyBorder="1" applyAlignment="1">
      <alignment horizontal="center"/>
    </xf>
    <xf numFmtId="0" fontId="11" fillId="25" borderId="0" xfId="70" applyFont="1" applyFill="1" applyBorder="1" applyAlignment="1">
      <alignment vertical="top"/>
    </xf>
    <xf numFmtId="0" fontId="20" fillId="29" borderId="20" xfId="70" applyFont="1" applyFill="1" applyBorder="1" applyAlignment="1">
      <alignment horizontal="center" vertical="center"/>
    </xf>
    <xf numFmtId="0" fontId="8" fillId="0" borderId="0" xfId="70" applyFill="1" applyAlignment="1">
      <alignment vertical="top"/>
    </xf>
    <xf numFmtId="0" fontId="8" fillId="0" borderId="0" xfId="70" applyFill="1" applyBorder="1" applyAlignment="1">
      <alignment vertical="top"/>
    </xf>
    <xf numFmtId="0" fontId="35" fillId="0" borderId="0" xfId="70" applyFont="1" applyFill="1" applyBorder="1"/>
    <xf numFmtId="0" fontId="11" fillId="0" borderId="0" xfId="70" applyFont="1" applyFill="1" applyBorder="1" applyAlignment="1">
      <alignment vertical="top"/>
    </xf>
    <xf numFmtId="0" fontId="97" fillId="35" borderId="0" xfId="68" applyFill="1" applyBorder="1" applyAlignment="1" applyProtection="1"/>
    <xf numFmtId="0" fontId="17" fillId="25" borderId="0" xfId="62" applyFont="1" applyFill="1" applyBorder="1" applyAlignment="1">
      <alignment horizontal="left" indent="1"/>
    </xf>
    <xf numFmtId="0" fontId="15" fillId="25" borderId="22" xfId="62" applyFont="1" applyFill="1" applyBorder="1" applyAlignment="1">
      <alignment horizontal="left"/>
    </xf>
    <xf numFmtId="0" fontId="55" fillId="25" borderId="19" xfId="0" applyFont="1" applyFill="1" applyBorder="1"/>
    <xf numFmtId="0" fontId="11" fillId="25" borderId="19" xfId="0" applyFont="1" applyFill="1" applyBorder="1" applyAlignment="1"/>
    <xf numFmtId="0" fontId="8" fillId="0" borderId="0" xfId="62" applyFill="1" applyBorder="1"/>
    <xf numFmtId="3" fontId="8" fillId="25" borderId="0" xfId="70" applyNumberFormat="1" applyFill="1"/>
    <xf numFmtId="0" fontId="17" fillId="25" borderId="18" xfId="70" applyFont="1" applyFill="1" applyBorder="1" applyAlignment="1"/>
    <xf numFmtId="166" fontId="73" fillId="26" borderId="0" xfId="62" applyNumberFormat="1" applyFont="1" applyFill="1" applyBorder="1" applyAlignment="1">
      <alignment horizontal="center"/>
    </xf>
    <xf numFmtId="166" fontId="18" fillId="26" borderId="0" xfId="62" applyNumberFormat="1" applyFont="1" applyFill="1" applyBorder="1" applyAlignment="1">
      <alignment horizontal="center"/>
    </xf>
    <xf numFmtId="164" fontId="57" fillId="26" borderId="0" xfId="40" applyNumberFormat="1" applyFont="1" applyFill="1" applyBorder="1" applyAlignment="1">
      <alignment horizontal="center" wrapText="1"/>
    </xf>
    <xf numFmtId="165" fontId="92" fillId="26" borderId="0" xfId="70" applyNumberFormat="1" applyFont="1" applyFill="1" applyBorder="1"/>
    <xf numFmtId="0" fontId="15" fillId="26" borderId="0" xfId="62" applyFont="1" applyFill="1" applyBorder="1" applyAlignment="1">
      <alignment horizontal="left" indent="1"/>
    </xf>
    <xf numFmtId="0" fontId="15" fillId="26" borderId="0" xfId="62" applyFont="1" applyFill="1" applyBorder="1" applyAlignment="1"/>
    <xf numFmtId="0" fontId="74" fillId="26" borderId="0" xfId="62" applyFont="1" applyFill="1" applyBorder="1" applyAlignment="1">
      <alignment horizontal="left" indent="1"/>
    </xf>
    <xf numFmtId="0" fontId="15" fillId="26" borderId="36" xfId="62" applyFont="1" applyFill="1" applyBorder="1" applyAlignment="1">
      <alignment horizontal="left" indent="1"/>
    </xf>
    <xf numFmtId="0" fontId="15" fillId="26" borderId="36" xfId="62" applyFont="1" applyFill="1" applyBorder="1" applyAlignment="1"/>
    <xf numFmtId="165" fontId="18" fillId="26" borderId="0" xfId="70" applyNumberFormat="1" applyFont="1" applyFill="1" applyBorder="1" applyAlignment="1">
      <alignment horizontal="center"/>
    </xf>
    <xf numFmtId="0" fontId="22" fillId="25" borderId="0" xfId="0" applyFont="1" applyFill="1" applyBorder="1" applyAlignment="1">
      <alignment vertical="top"/>
    </xf>
    <xf numFmtId="0" fontId="18" fillId="25" borderId="0" xfId="0" applyFont="1" applyFill="1" applyBorder="1" applyAlignment="1">
      <alignment horizontal="right"/>
    </xf>
    <xf numFmtId="0" fontId="8" fillId="25" borderId="19" xfId="70" applyFill="1" applyBorder="1"/>
    <xf numFmtId="0" fontId="81" fillId="26" borderId="15" xfId="70" applyFont="1" applyFill="1" applyBorder="1" applyAlignment="1">
      <alignment vertical="center"/>
    </xf>
    <xf numFmtId="0" fontId="102" fillId="26" borderId="16" xfId="70" applyFont="1" applyFill="1" applyBorder="1" applyAlignment="1">
      <alignment vertical="center"/>
    </xf>
    <xf numFmtId="0" fontId="102" fillId="26" borderId="17" xfId="70" applyFont="1" applyFill="1" applyBorder="1" applyAlignment="1">
      <alignment vertical="center"/>
    </xf>
    <xf numFmtId="0" fontId="62" fillId="25" borderId="0" xfId="70" applyFont="1" applyFill="1"/>
    <xf numFmtId="0" fontId="62" fillId="25" borderId="0" xfId="70" applyFont="1" applyFill="1" applyBorder="1"/>
    <xf numFmtId="0" fontId="65" fillId="25" borderId="19" xfId="70" applyFont="1" applyFill="1" applyBorder="1"/>
    <xf numFmtId="0" fontId="62" fillId="0" borderId="0" xfId="70" applyFont="1"/>
    <xf numFmtId="0" fontId="63" fillId="0" borderId="0" xfId="70" applyFont="1"/>
    <xf numFmtId="0" fontId="63" fillId="25" borderId="0" xfId="70" applyFont="1" applyFill="1"/>
    <xf numFmtId="0" fontId="63" fillId="25" borderId="0" xfId="70" applyFont="1" applyFill="1" applyBorder="1"/>
    <xf numFmtId="0" fontId="69" fillId="25" borderId="19" xfId="70" applyFont="1" applyFill="1" applyBorder="1"/>
    <xf numFmtId="0" fontId="63" fillId="26" borderId="0" xfId="70" applyFont="1" applyFill="1"/>
    <xf numFmtId="0" fontId="11" fillId="25" borderId="0" xfId="70" applyFont="1" applyFill="1" applyBorder="1" applyAlignment="1">
      <alignment vertical="center"/>
    </xf>
    <xf numFmtId="0" fontId="8" fillId="0" borderId="0" xfId="70" applyBorder="1" applyAlignment="1">
      <alignment vertical="center"/>
    </xf>
    <xf numFmtId="0" fontId="20" fillId="30" borderId="19" xfId="70" applyFont="1" applyFill="1" applyBorder="1" applyAlignment="1">
      <alignment horizontal="center" vertical="center"/>
    </xf>
    <xf numFmtId="3" fontId="9" fillId="25" borderId="22" xfId="70" applyNumberFormat="1" applyFont="1" applyFill="1" applyBorder="1" applyAlignment="1">
      <alignment horizontal="center"/>
    </xf>
    <xf numFmtId="0" fontId="9" fillId="25" borderId="22" xfId="70" applyFont="1" applyFill="1" applyBorder="1" applyAlignment="1">
      <alignment horizontal="center"/>
    </xf>
    <xf numFmtId="3" fontId="9" fillId="25" borderId="0" xfId="70" applyNumberFormat="1" applyFont="1" applyFill="1" applyBorder="1" applyAlignment="1">
      <alignment horizontal="center"/>
    </xf>
    <xf numFmtId="0" fontId="21" fillId="26" borderId="16" xfId="70" applyFont="1" applyFill="1" applyBorder="1" applyAlignment="1">
      <alignment vertical="center"/>
    </xf>
    <xf numFmtId="0" fontId="57" fillId="26" borderId="16" xfId="70" applyFont="1" applyFill="1" applyBorder="1" applyAlignment="1">
      <alignment horizontal="center" vertical="center"/>
    </xf>
    <xf numFmtId="0" fontId="57" fillId="26" borderId="17" xfId="70" applyFont="1" applyFill="1" applyBorder="1" applyAlignment="1">
      <alignment horizontal="center" vertical="center"/>
    </xf>
    <xf numFmtId="0" fontId="21" fillId="25" borderId="0" xfId="70" applyFont="1" applyFill="1" applyBorder="1" applyAlignment="1">
      <alignment vertical="center"/>
    </xf>
    <xf numFmtId="0" fontId="57" fillId="25" borderId="0" xfId="70" applyFont="1" applyFill="1" applyBorder="1" applyAlignment="1">
      <alignment horizontal="center" vertical="center"/>
    </xf>
    <xf numFmtId="0" fontId="77" fillId="25" borderId="0" xfId="70" applyFont="1" applyFill="1"/>
    <xf numFmtId="0" fontId="77" fillId="0" borderId="0" xfId="70" applyFont="1" applyFill="1"/>
    <xf numFmtId="165" fontId="79" fillId="26" borderId="0" xfId="70" applyNumberFormat="1" applyFont="1" applyFill="1" applyBorder="1" applyAlignment="1">
      <alignment horizontal="right" vertical="center"/>
    </xf>
    <xf numFmtId="165" fontId="18" fillId="26" borderId="0" xfId="70" applyNumberFormat="1" applyFont="1" applyFill="1" applyBorder="1" applyAlignment="1">
      <alignment horizontal="right" vertical="center"/>
    </xf>
    <xf numFmtId="165" fontId="9" fillId="25" borderId="0" xfId="70" applyNumberFormat="1" applyFont="1" applyFill="1" applyBorder="1" applyAlignment="1">
      <alignment horizontal="right" vertical="center"/>
    </xf>
    <xf numFmtId="0" fontId="76" fillId="25" borderId="0" xfId="70" applyFont="1" applyFill="1" applyBorder="1" applyAlignment="1">
      <alignment horizontal="center" vertical="center"/>
    </xf>
    <xf numFmtId="165" fontId="79" fillId="25" borderId="0" xfId="70" applyNumberFormat="1" applyFont="1" applyFill="1" applyBorder="1" applyAlignment="1">
      <alignment horizontal="center" vertical="center"/>
    </xf>
    <xf numFmtId="165" fontId="76" fillId="26" borderId="0" xfId="70" applyNumberFormat="1" applyFont="1" applyFill="1" applyBorder="1" applyAlignment="1">
      <alignment horizontal="right" vertical="center" wrapText="1"/>
    </xf>
    <xf numFmtId="0" fontId="80" fillId="25" borderId="0" xfId="70" applyFont="1" applyFill="1" applyAlignment="1">
      <alignment vertical="center"/>
    </xf>
    <xf numFmtId="0" fontId="80" fillId="0" borderId="0" xfId="70" applyFont="1" applyFill="1" applyBorder="1" applyAlignment="1">
      <alignment vertical="center"/>
    </xf>
    <xf numFmtId="165" fontId="76" fillId="26" borderId="0" xfId="70" applyNumberFormat="1" applyFont="1" applyFill="1" applyBorder="1" applyAlignment="1">
      <alignment horizontal="right" vertical="center"/>
    </xf>
    <xf numFmtId="0" fontId="80" fillId="0" borderId="0" xfId="70" applyFont="1" applyFill="1" applyAlignment="1">
      <alignment vertical="center"/>
    </xf>
    <xf numFmtId="49" fontId="18" fillId="25" borderId="0" xfId="70" applyNumberFormat="1" applyFont="1" applyFill="1" applyBorder="1" applyAlignment="1">
      <alignment horizontal="left" indent="1"/>
    </xf>
    <xf numFmtId="165" fontId="9" fillId="25" borderId="0" xfId="70" applyNumberFormat="1" applyFont="1" applyFill="1" applyBorder="1" applyAlignment="1">
      <alignment horizontal="center" vertical="center"/>
    </xf>
    <xf numFmtId="49" fontId="79" fillId="25" borderId="0" xfId="70" applyNumberFormat="1" applyFont="1" applyFill="1" applyBorder="1" applyAlignment="1">
      <alignment horizontal="left" indent="1"/>
    </xf>
    <xf numFmtId="0" fontId="30" fillId="25" borderId="0" xfId="70" applyFont="1" applyFill="1"/>
    <xf numFmtId="49" fontId="17" fillId="25" borderId="0" xfId="70" applyNumberFormat="1" applyFont="1" applyFill="1" applyBorder="1" applyAlignment="1">
      <alignment horizontal="left" indent="1"/>
    </xf>
    <xf numFmtId="0" fontId="30" fillId="0" borderId="0" xfId="70" applyFont="1" applyFill="1"/>
    <xf numFmtId="0" fontId="76" fillId="25" borderId="0" xfId="70" applyFont="1" applyFill="1"/>
    <xf numFmtId="49" fontId="76" fillId="25" borderId="0" xfId="70" applyNumberFormat="1" applyFont="1" applyFill="1" applyBorder="1" applyAlignment="1">
      <alignment horizontal="left" indent="1"/>
    </xf>
    <xf numFmtId="0" fontId="76" fillId="0" borderId="0" xfId="70" applyFont="1" applyFill="1"/>
    <xf numFmtId="0" fontId="61" fillId="25" borderId="0" xfId="70" applyFont="1" applyFill="1" applyBorder="1" applyAlignment="1">
      <alignment horizontal="left"/>
    </xf>
    <xf numFmtId="0" fontId="61" fillId="25" borderId="0" xfId="70" applyFont="1" applyFill="1" applyBorder="1" applyAlignment="1">
      <alignment horizontal="justify" vertical="center"/>
    </xf>
    <xf numFmtId="165" fontId="61" fillId="25" borderId="0" xfId="70" applyNumberFormat="1" applyFont="1" applyFill="1" applyBorder="1" applyAlignment="1">
      <alignment horizontal="center" vertical="center"/>
    </xf>
    <xf numFmtId="165" fontId="61" fillId="25" borderId="0" xfId="70" applyNumberFormat="1" applyFont="1" applyFill="1" applyBorder="1" applyAlignment="1">
      <alignment horizontal="right" vertical="center" wrapText="1"/>
    </xf>
    <xf numFmtId="49" fontId="9" fillId="25" borderId="0" xfId="70" applyNumberFormat="1" applyFont="1" applyFill="1" applyBorder="1" applyAlignment="1">
      <alignment horizontal="center"/>
    </xf>
    <xf numFmtId="49" fontId="18" fillId="25" borderId="0" xfId="70" applyNumberFormat="1" applyFont="1" applyFill="1" applyBorder="1" applyAlignment="1">
      <alignment horizontal="center"/>
    </xf>
    <xf numFmtId="3" fontId="8" fillId="0" borderId="0" xfId="70" applyNumberFormat="1" applyAlignment="1">
      <alignment horizontal="center"/>
    </xf>
    <xf numFmtId="0" fontId="76" fillId="25" borderId="0" xfId="70" applyFont="1" applyFill="1" applyBorder="1" applyAlignment="1">
      <alignment horizontal="left"/>
    </xf>
    <xf numFmtId="0" fontId="36" fillId="25" borderId="0" xfId="70" applyFont="1" applyFill="1" applyAlignment="1">
      <alignment vertical="center"/>
    </xf>
    <xf numFmtId="0" fontId="36" fillId="25" borderId="20" xfId="70" applyFont="1" applyFill="1" applyBorder="1" applyAlignment="1">
      <alignment vertical="center"/>
    </xf>
    <xf numFmtId="0" fontId="76" fillId="25" borderId="0" xfId="70" applyFont="1" applyFill="1" applyBorder="1" applyAlignment="1">
      <alignment horizontal="left" vertical="center"/>
    </xf>
    <xf numFmtId="0" fontId="84" fillId="25" borderId="0" xfId="70" applyFont="1" applyFill="1" applyBorder="1" applyAlignment="1">
      <alignment horizontal="left" vertical="center"/>
    </xf>
    <xf numFmtId="0" fontId="36" fillId="0" borderId="0" xfId="70" applyFont="1" applyAlignment="1">
      <alignment vertical="center"/>
    </xf>
    <xf numFmtId="0" fontId="36" fillId="26" borderId="0" xfId="70" applyFont="1" applyFill="1" applyBorder="1" applyAlignment="1">
      <alignment vertical="center"/>
    </xf>
    <xf numFmtId="0" fontId="38" fillId="26" borderId="0" xfId="70" applyFont="1" applyFill="1" applyBorder="1" applyAlignment="1">
      <alignment vertical="center"/>
    </xf>
    <xf numFmtId="164" fontId="8" fillId="26" borderId="0" xfId="70" applyNumberFormat="1" applyFill="1" applyBorder="1"/>
    <xf numFmtId="0" fontId="19" fillId="25" borderId="0" xfId="70" applyFont="1" applyFill="1" applyBorder="1" applyAlignment="1">
      <alignment vertical="center"/>
    </xf>
    <xf numFmtId="0" fontId="10" fillId="25" borderId="0" xfId="70" applyFont="1" applyFill="1" applyBorder="1" applyAlignment="1">
      <alignment vertical="center"/>
    </xf>
    <xf numFmtId="0" fontId="36" fillId="25" borderId="20" xfId="70" applyFont="1" applyFill="1" applyBorder="1"/>
    <xf numFmtId="0" fontId="38" fillId="25" borderId="0" xfId="70" applyFont="1" applyFill="1" applyBorder="1"/>
    <xf numFmtId="3" fontId="18" fillId="25" borderId="0" xfId="70" applyNumberFormat="1" applyFont="1" applyFill="1" applyBorder="1"/>
    <xf numFmtId="0" fontId="15" fillId="25" borderId="0" xfId="70" applyFont="1" applyFill="1" applyAlignment="1"/>
    <xf numFmtId="0" fontId="15" fillId="25" borderId="20" xfId="70" applyFont="1" applyFill="1" applyBorder="1" applyAlignment="1"/>
    <xf numFmtId="0" fontId="15" fillId="0" borderId="0" xfId="70" applyFont="1" applyAlignment="1"/>
    <xf numFmtId="3" fontId="9" fillId="25" borderId="0" xfId="70" applyNumberFormat="1" applyFont="1" applyFill="1" applyBorder="1"/>
    <xf numFmtId="0" fontId="8" fillId="0" borderId="20" xfId="70" applyBorder="1"/>
    <xf numFmtId="0" fontId="22" fillId="25" borderId="0" xfId="70" applyFont="1" applyFill="1" applyBorder="1" applyAlignment="1">
      <alignment vertical="center"/>
    </xf>
    <xf numFmtId="0" fontId="18" fillId="25" borderId="0" xfId="70" applyFont="1" applyFill="1" applyBorder="1" applyAlignment="1">
      <alignment horizontal="left" vertical="center"/>
    </xf>
    <xf numFmtId="0" fontId="20" fillId="38" borderId="20" xfId="70" applyFont="1" applyFill="1" applyBorder="1" applyAlignment="1">
      <alignment horizontal="center" vertical="center"/>
    </xf>
    <xf numFmtId="0" fontId="17" fillId="24" borderId="0" xfId="40" applyFont="1" applyFill="1" applyBorder="1" applyAlignment="1">
      <alignment horizontal="left" indent="2"/>
    </xf>
    <xf numFmtId="0" fontId="35" fillId="24" borderId="0" xfId="40" applyFont="1" applyFill="1" applyBorder="1" applyAlignment="1">
      <alignment horizontal="left" vertical="top" wrapText="1"/>
    </xf>
    <xf numFmtId="49" fontId="18" fillId="25" borderId="0" xfId="70" applyNumberFormat="1" applyFont="1" applyFill="1" applyBorder="1" applyAlignment="1">
      <alignment horizontal="left"/>
    </xf>
    <xf numFmtId="3" fontId="8" fillId="0" borderId="0" xfId="70" applyNumberFormat="1" applyFill="1" applyAlignment="1">
      <alignment horizontal="center"/>
    </xf>
    <xf numFmtId="0" fontId="17" fillId="25" borderId="58" xfId="62" applyFont="1" applyFill="1" applyBorder="1" applyAlignment="1">
      <alignment horizontal="center"/>
    </xf>
    <xf numFmtId="0" fontId="18" fillId="25" borderId="0" xfId="0" applyFont="1" applyFill="1" applyBorder="1" applyAlignment="1">
      <alignment horizontal="left"/>
    </xf>
    <xf numFmtId="0" fontId="22" fillId="25" borderId="0" xfId="0" applyFont="1" applyFill="1" applyBorder="1" applyAlignment="1">
      <alignment horizontal="right"/>
    </xf>
    <xf numFmtId="0" fontId="17" fillId="25" borderId="11" xfId="0" applyFont="1" applyFill="1" applyBorder="1" applyAlignment="1">
      <alignment horizontal="center"/>
    </xf>
    <xf numFmtId="0" fontId="11" fillId="25" borderId="0" xfId="0" applyFont="1" applyFill="1" applyBorder="1"/>
    <xf numFmtId="0" fontId="16" fillId="25" borderId="0" xfId="0" applyFont="1" applyFill="1" applyBorder="1"/>
    <xf numFmtId="0" fontId="30" fillId="26" borderId="0" xfId="62" applyFont="1" applyFill="1" applyBorder="1"/>
    <xf numFmtId="3" fontId="18" fillId="26" borderId="0" xfId="62" applyNumberFormat="1" applyFont="1" applyFill="1" applyBorder="1" applyAlignment="1">
      <alignment horizontal="right" indent="2"/>
    </xf>
    <xf numFmtId="0" fontId="62" fillId="26" borderId="0" xfId="62" applyFont="1" applyFill="1" applyBorder="1" applyAlignment="1"/>
    <xf numFmtId="0" fontId="19" fillId="26" borderId="0" xfId="62" applyFont="1" applyFill="1" applyBorder="1"/>
    <xf numFmtId="0" fontId="18" fillId="26" borderId="0" xfId="0" applyFont="1" applyFill="1" applyBorder="1" applyAlignment="1">
      <alignment horizontal="left"/>
    </xf>
    <xf numFmtId="0" fontId="22" fillId="26" borderId="0" xfId="70" applyFont="1" applyFill="1" applyBorder="1" applyAlignment="1">
      <alignment horizontal="left"/>
    </xf>
    <xf numFmtId="0" fontId="76" fillId="25" borderId="0" xfId="70" applyFont="1" applyFill="1" applyBorder="1" applyAlignment="1"/>
    <xf numFmtId="0" fontId="76" fillId="25" borderId="20" xfId="70" applyFont="1" applyFill="1" applyBorder="1" applyAlignment="1">
      <alignment horizontal="left" indent="1"/>
    </xf>
    <xf numFmtId="0" fontId="8" fillId="44" borderId="0" xfId="70" applyFill="1" applyBorder="1"/>
    <xf numFmtId="0" fontId="18" fillId="44" borderId="0" xfId="70" applyFont="1" applyFill="1" applyBorder="1"/>
    <xf numFmtId="164" fontId="18" fillId="45" borderId="0" xfId="40" applyNumberFormat="1" applyFont="1" applyFill="1" applyBorder="1" applyAlignment="1">
      <alignment horizontal="center" wrapText="1"/>
    </xf>
    <xf numFmtId="0" fontId="11" fillId="44" borderId="0" xfId="70" applyFont="1" applyFill="1" applyBorder="1"/>
    <xf numFmtId="0" fontId="8" fillId="35" borderId="0" xfId="70" applyFill="1" applyBorder="1"/>
    <xf numFmtId="164" fontId="8" fillId="35" borderId="0" xfId="70" applyNumberFormat="1" applyFill="1" applyBorder="1"/>
    <xf numFmtId="0" fontId="22" fillId="35" borderId="0" xfId="70" applyFont="1" applyFill="1" applyBorder="1" applyAlignment="1">
      <alignment horizontal="right"/>
    </xf>
    <xf numFmtId="0" fontId="11" fillId="35" borderId="0" xfId="70" applyFont="1" applyFill="1" applyBorder="1"/>
    <xf numFmtId="166" fontId="107" fillId="0" borderId="0" xfId="70" applyNumberFormat="1" applyFont="1" applyBorder="1" applyAlignment="1">
      <alignment vertical="center"/>
    </xf>
    <xf numFmtId="0" fontId="8" fillId="0" borderId="0" xfId="70" applyFill="1" applyAlignment="1">
      <alignment vertical="center"/>
    </xf>
    <xf numFmtId="0" fontId="8" fillId="0" borderId="20" xfId="70" applyFill="1" applyBorder="1" applyAlignment="1">
      <alignment vertical="center"/>
    </xf>
    <xf numFmtId="0" fontId="107" fillId="0" borderId="0" xfId="70" applyFont="1" applyFill="1" applyBorder="1" applyAlignment="1">
      <alignment vertical="center"/>
    </xf>
    <xf numFmtId="0" fontId="8" fillId="26" borderId="0" xfId="70" applyFill="1" applyAlignment="1">
      <alignment vertical="center"/>
    </xf>
    <xf numFmtId="0" fontId="17" fillId="26" borderId="11" xfId="62" applyFont="1" applyFill="1" applyBorder="1" applyAlignment="1">
      <alignment horizontal="center" vertical="center"/>
    </xf>
    <xf numFmtId="166" fontId="76" fillId="26" borderId="0" xfId="59" applyNumberFormat="1" applyFont="1" applyFill="1" applyBorder="1" applyAlignment="1">
      <alignment horizontal="right"/>
    </xf>
    <xf numFmtId="166" fontId="18" fillId="26" borderId="0" xfId="59" applyNumberFormat="1" applyFont="1" applyFill="1" applyBorder="1" applyAlignment="1">
      <alignment horizontal="right"/>
    </xf>
    <xf numFmtId="166" fontId="18" fillId="26" borderId="0" xfId="59" applyNumberFormat="1" applyFont="1" applyFill="1" applyBorder="1" applyAlignment="1">
      <alignment horizontal="right" indent="1"/>
    </xf>
    <xf numFmtId="2" fontId="15" fillId="26" borderId="0" xfId="62" applyNumberFormat="1" applyFont="1" applyFill="1" applyBorder="1" applyAlignment="1">
      <alignment horizontal="left" indent="1"/>
    </xf>
    <xf numFmtId="0" fontId="22" fillId="25" borderId="0" xfId="70" applyFont="1" applyFill="1" applyBorder="1" applyAlignment="1">
      <alignment horizontal="right"/>
    </xf>
    <xf numFmtId="0" fontId="8" fillId="25" borderId="20" xfId="70" applyFill="1" applyBorder="1" applyAlignment="1"/>
    <xf numFmtId="0" fontId="18" fillId="24" borderId="0" xfId="61" applyFont="1" applyFill="1" applyBorder="1" applyAlignment="1">
      <alignment horizontal="left"/>
    </xf>
    <xf numFmtId="0" fontId="98" fillId="27" borderId="0" xfId="61" applyFont="1" applyFill="1" applyBorder="1" applyAlignment="1">
      <alignment horizontal="left"/>
    </xf>
    <xf numFmtId="0" fontId="18" fillId="24" borderId="0" xfId="61" applyFont="1" applyFill="1" applyBorder="1" applyAlignment="1"/>
    <xf numFmtId="0" fontId="17" fillId="24" borderId="0" xfId="40" applyFont="1" applyFill="1" applyBorder="1" applyAlignment="1" applyProtection="1">
      <alignment horizontal="left" indent="1"/>
    </xf>
    <xf numFmtId="0" fontId="22" fillId="24" borderId="0" xfId="40" applyFont="1" applyFill="1" applyBorder="1" applyAlignment="1" applyProtection="1">
      <alignment horizontal="left" indent="1"/>
    </xf>
    <xf numFmtId="167" fontId="18" fillId="24" borderId="0" xfId="40" applyNumberFormat="1" applyFont="1" applyFill="1" applyBorder="1" applyAlignment="1" applyProtection="1">
      <alignment horizontal="right" wrapText="1"/>
    </xf>
    <xf numFmtId="0" fontId="17" fillId="24" borderId="0" xfId="40" applyFont="1" applyFill="1" applyBorder="1" applyProtection="1"/>
    <xf numFmtId="0" fontId="18" fillId="24" borderId="0" xfId="40" applyFont="1" applyFill="1" applyBorder="1" applyProtection="1"/>
    <xf numFmtId="0" fontId="76" fillId="24" borderId="0" xfId="40" applyFont="1" applyFill="1" applyBorder="1" applyProtection="1"/>
    <xf numFmtId="0" fontId="17" fillId="24" borderId="0" xfId="40" applyFont="1" applyFill="1" applyBorder="1" applyAlignment="1" applyProtection="1">
      <alignment horizontal="left"/>
    </xf>
    <xf numFmtId="0" fontId="76" fillId="44" borderId="0" xfId="70" applyFont="1" applyFill="1" applyBorder="1" applyAlignment="1">
      <alignment horizontal="right"/>
    </xf>
    <xf numFmtId="166" fontId="76" fillId="25" borderId="0" xfId="59" applyNumberFormat="1" applyFont="1" applyFill="1" applyBorder="1" applyAlignment="1">
      <alignment horizontal="right" indent="1"/>
    </xf>
    <xf numFmtId="169" fontId="17" fillId="25" borderId="11" xfId="70" applyNumberFormat="1" applyFont="1" applyFill="1" applyBorder="1" applyAlignment="1">
      <alignment horizontal="center"/>
    </xf>
    <xf numFmtId="170" fontId="22" fillId="26" borderId="0" xfId="40" applyNumberFormat="1" applyFont="1" applyFill="1" applyBorder="1" applyAlignment="1">
      <alignment horizontal="right" wrapText="1"/>
    </xf>
    <xf numFmtId="0" fontId="17" fillId="25" borderId="11" xfId="70" applyFont="1" applyFill="1" applyBorder="1" applyAlignment="1" applyProtection="1">
      <alignment horizontal="center"/>
    </xf>
    <xf numFmtId="165" fontId="18" fillId="27" borderId="0" xfId="40" applyNumberFormat="1" applyFont="1" applyFill="1" applyBorder="1" applyAlignment="1">
      <alignment horizontal="right" wrapText="1" indent="1"/>
    </xf>
    <xf numFmtId="0" fontId="53" fillId="25" borderId="0" xfId="70" applyFont="1" applyFill="1" applyAlignment="1"/>
    <xf numFmtId="0" fontId="53" fillId="0" borderId="0" xfId="70" applyFont="1" applyBorder="1" applyAlignment="1"/>
    <xf numFmtId="0" fontId="11" fillId="25" borderId="0" xfId="70" applyFont="1" applyFill="1" applyBorder="1" applyAlignment="1"/>
    <xf numFmtId="0" fontId="53" fillId="0" borderId="0" xfId="70" applyFont="1" applyAlignment="1"/>
    <xf numFmtId="166" fontId="9" fillId="26" borderId="0" xfId="70" applyNumberFormat="1" applyFont="1" applyFill="1" applyBorder="1" applyAlignment="1">
      <alignment horizontal="right" indent="3"/>
    </xf>
    <xf numFmtId="166" fontId="98" fillId="26" borderId="0" xfId="70" applyNumberFormat="1" applyFont="1" applyFill="1" applyBorder="1" applyAlignment="1">
      <alignment horizontal="right" indent="3"/>
    </xf>
    <xf numFmtId="0" fontId="111" fillId="25" borderId="0" xfId="70" applyFont="1" applyFill="1" applyBorder="1" applyAlignment="1">
      <alignment horizontal="left" vertical="center"/>
    </xf>
    <xf numFmtId="0" fontId="0" fillId="25" borderId="22" xfId="51" applyFont="1" applyFill="1" applyBorder="1"/>
    <xf numFmtId="0" fontId="18" fillId="0" borderId="0" xfId="0" applyFont="1" applyAlignment="1">
      <alignment readingOrder="2"/>
    </xf>
    <xf numFmtId="0" fontId="18" fillId="24" borderId="0" xfId="40" applyFont="1" applyFill="1" applyBorder="1"/>
    <xf numFmtId="0" fontId="18" fillId="36" borderId="0" xfId="62" applyFont="1" applyFill="1" applyAlignment="1">
      <alignment vertical="center" wrapText="1"/>
    </xf>
    <xf numFmtId="0" fontId="94" fillId="38" borderId="0" xfId="62" applyFont="1" applyFill="1" applyBorder="1" applyAlignment="1">
      <alignment vertical="center"/>
    </xf>
    <xf numFmtId="0" fontId="9" fillId="36" borderId="0" xfId="62" applyFont="1" applyFill="1" applyAlignment="1">
      <alignment horizontal="left" vertical="center"/>
    </xf>
    <xf numFmtId="0" fontId="16" fillId="36" borderId="0" xfId="62" applyFont="1" applyFill="1" applyBorder="1" applyAlignment="1">
      <alignment horizontal="right" vertical="top" wrapText="1"/>
    </xf>
    <xf numFmtId="0" fontId="15" fillId="32" borderId="0" xfId="62" applyFont="1" applyFill="1" applyBorder="1" applyAlignment="1">
      <alignment horizontal="right"/>
    </xf>
    <xf numFmtId="0" fontId="16" fillId="36" borderId="38" xfId="62" applyFont="1" applyFill="1" applyBorder="1" applyAlignment="1">
      <alignment horizontal="right" vertical="top" wrapText="1"/>
    </xf>
    <xf numFmtId="0" fontId="17" fillId="36" borderId="0" xfId="62" applyFont="1" applyFill="1" applyBorder="1" applyAlignment="1">
      <alignment horizontal="right" vertical="center"/>
    </xf>
    <xf numFmtId="0" fontId="18" fillId="36" borderId="0" xfId="62" applyFont="1" applyFill="1" applyBorder="1" applyAlignment="1">
      <alignment horizontal="right" vertical="center" wrapText="1"/>
    </xf>
    <xf numFmtId="0" fontId="17" fillId="36" borderId="0" xfId="62" applyFont="1" applyFill="1" applyBorder="1" applyAlignment="1">
      <alignment horizontal="right" vertical="center" wrapText="1"/>
    </xf>
    <xf numFmtId="0" fontId="18" fillId="36" borderId="0" xfId="62" applyFont="1" applyFill="1" applyBorder="1" applyAlignment="1">
      <alignment horizontal="right" vertical="top" wrapText="1"/>
    </xf>
    <xf numFmtId="0" fontId="18" fillId="36" borderId="0" xfId="62" applyFont="1" applyFill="1" applyBorder="1" applyAlignment="1">
      <alignment horizontal="right" vertical="center"/>
    </xf>
    <xf numFmtId="0" fontId="18" fillId="36" borderId="0" xfId="62" applyFont="1" applyFill="1" applyBorder="1" applyAlignment="1">
      <alignment horizontal="right"/>
    </xf>
    <xf numFmtId="0" fontId="18" fillId="36" borderId="0" xfId="62" applyFont="1" applyFill="1" applyBorder="1" applyAlignment="1">
      <alignment horizontal="right" wrapText="1"/>
    </xf>
    <xf numFmtId="0" fontId="8" fillId="36" borderId="0" xfId="62" applyFill="1" applyBorder="1" applyAlignment="1">
      <alignment horizontal="right" vertical="center"/>
    </xf>
    <xf numFmtId="0" fontId="8" fillId="36" borderId="0" xfId="62" applyFill="1" applyBorder="1" applyAlignment="1">
      <alignment horizontal="right"/>
    </xf>
    <xf numFmtId="0" fontId="17" fillId="26" borderId="12" xfId="70" applyFont="1" applyFill="1" applyBorder="1" applyAlignment="1">
      <alignment horizontal="center"/>
    </xf>
    <xf numFmtId="0" fontId="8" fillId="26" borderId="0" xfId="52" applyFill="1" applyBorder="1"/>
    <xf numFmtId="0" fontId="17" fillId="25" borderId="0" xfId="52" applyFont="1" applyFill="1" applyBorder="1" applyAlignment="1">
      <alignment horizontal="left"/>
    </xf>
    <xf numFmtId="0" fontId="99" fillId="25" borderId="0" xfId="52" applyFont="1" applyFill="1" applyBorder="1" applyAlignment="1">
      <alignment horizontal="left"/>
    </xf>
    <xf numFmtId="0" fontId="17" fillId="25" borderId="0" xfId="51" applyFont="1" applyFill="1" applyBorder="1" applyAlignment="1">
      <alignment horizontal="right"/>
    </xf>
    <xf numFmtId="0" fontId="15" fillId="25" borderId="22" xfId="51" applyFont="1" applyFill="1" applyBorder="1" applyAlignment="1">
      <alignment horizontal="left"/>
    </xf>
    <xf numFmtId="0" fontId="47" fillId="25" borderId="22" xfId="51" applyFont="1" applyFill="1" applyBorder="1" applyAlignment="1">
      <alignment horizontal="left"/>
    </xf>
    <xf numFmtId="0" fontId="0" fillId="0" borderId="22" xfId="51" applyFont="1" applyBorder="1"/>
    <xf numFmtId="0" fontId="22" fillId="0" borderId="0" xfId="51" applyFont="1" applyBorder="1" applyAlignment="1">
      <alignment vertical="top"/>
    </xf>
    <xf numFmtId="0" fontId="11" fillId="25" borderId="0" xfId="51" applyFont="1" applyFill="1" applyBorder="1"/>
    <xf numFmtId="0" fontId="17" fillId="25" borderId="11" xfId="51" applyFont="1" applyFill="1" applyBorder="1" applyAlignment="1">
      <alignment horizontal="center" vertical="center"/>
    </xf>
    <xf numFmtId="0" fontId="17" fillId="25" borderId="0" xfId="51" applyFont="1" applyFill="1" applyBorder="1" applyAlignment="1">
      <alignment horizontal="center" vertical="center"/>
    </xf>
    <xf numFmtId="49" fontId="17" fillId="25" borderId="0" xfId="51" applyNumberFormat="1" applyFont="1" applyFill="1" applyBorder="1" applyAlignment="1">
      <alignment horizontal="center" vertical="center" wrapText="1"/>
    </xf>
    <xf numFmtId="0" fontId="15" fillId="26" borderId="0" xfId="51" applyFont="1" applyFill="1" applyBorder="1" applyAlignment="1">
      <alignment horizontal="center"/>
    </xf>
    <xf numFmtId="0" fontId="22" fillId="25" borderId="0" xfId="51" applyFont="1" applyFill="1" applyBorder="1" applyAlignment="1">
      <alignment horizontal="center"/>
    </xf>
    <xf numFmtId="1" fontId="22" fillId="25" borderId="10" xfId="51" applyNumberFormat="1" applyFont="1" applyFill="1" applyBorder="1" applyAlignment="1">
      <alignment horizontal="center"/>
    </xf>
    <xf numFmtId="3" fontId="22" fillId="24" borderId="0" xfId="61" applyNumberFormat="1" applyFont="1" applyFill="1" applyBorder="1" applyAlignment="1">
      <alignment horizontal="center" wrapText="1"/>
    </xf>
    <xf numFmtId="0" fontId="15" fillId="25" borderId="0" xfId="51" applyFont="1" applyFill="1" applyAlignment="1">
      <alignment horizontal="center"/>
    </xf>
    <xf numFmtId="0" fontId="15" fillId="0" borderId="0" xfId="51" applyFont="1" applyAlignment="1">
      <alignment horizontal="center"/>
    </xf>
    <xf numFmtId="165" fontId="18" fillId="27" borderId="0" xfId="61" applyNumberFormat="1" applyFont="1" applyFill="1" applyBorder="1" applyAlignment="1">
      <alignment horizontal="center" wrapText="1"/>
    </xf>
    <xf numFmtId="165" fontId="17" fillId="27" borderId="0" xfId="61" applyNumberFormat="1" applyFont="1" applyFill="1" applyBorder="1" applyAlignment="1">
      <alignment horizontal="center" wrapText="1"/>
    </xf>
    <xf numFmtId="0" fontId="17" fillId="40" borderId="0" xfId="61" applyFont="1" applyFill="1" applyBorder="1" applyAlignment="1">
      <alignment horizontal="left"/>
    </xf>
    <xf numFmtId="166" fontId="14" fillId="35" borderId="0" xfId="70" applyNumberFormat="1" applyFont="1" applyFill="1" applyBorder="1" applyAlignment="1">
      <alignment horizontal="right" indent="3"/>
    </xf>
    <xf numFmtId="4" fontId="17" fillId="40" borderId="0" xfId="61" applyNumberFormat="1" applyFont="1" applyFill="1" applyBorder="1" applyAlignment="1">
      <alignment horizontal="right" wrapText="1" indent="4"/>
    </xf>
    <xf numFmtId="4" fontId="98" fillId="27" borderId="0" xfId="61" applyNumberFormat="1" applyFont="1" applyFill="1" applyBorder="1" applyAlignment="1">
      <alignment horizontal="right" wrapText="1" indent="4"/>
    </xf>
    <xf numFmtId="165" fontId="112" fillId="27" borderId="0" xfId="61" applyNumberFormat="1" applyFont="1" applyFill="1" applyBorder="1" applyAlignment="1">
      <alignment horizontal="center" wrapText="1"/>
    </xf>
    <xf numFmtId="0" fontId="17" fillId="25" borderId="52" xfId="70" applyFont="1" applyFill="1" applyBorder="1" applyAlignment="1">
      <alignment horizontal="center"/>
    </xf>
    <xf numFmtId="0" fontId="17" fillId="25" borderId="11" xfId="70" applyFont="1" applyFill="1" applyBorder="1" applyAlignment="1">
      <alignment horizontal="center"/>
    </xf>
    <xf numFmtId="0" fontId="47" fillId="0" borderId="0" xfId="70" applyFont="1" applyProtection="1">
      <protection locked="0"/>
    </xf>
    <xf numFmtId="0" fontId="18" fillId="25" borderId="0" xfId="70" applyFont="1" applyFill="1" applyBorder="1" applyAlignment="1">
      <alignment vertical="center"/>
    </xf>
    <xf numFmtId="0" fontId="47" fillId="25" borderId="0" xfId="70" applyFont="1" applyFill="1" applyAlignment="1">
      <alignment vertical="center"/>
    </xf>
    <xf numFmtId="0" fontId="47" fillId="25" borderId="20" xfId="70" applyFont="1" applyFill="1" applyBorder="1" applyAlignment="1">
      <alignment vertical="center"/>
    </xf>
    <xf numFmtId="0" fontId="47" fillId="0" borderId="0" xfId="70" applyFont="1" applyAlignment="1">
      <alignment vertical="center"/>
    </xf>
    <xf numFmtId="0" fontId="9" fillId="25" borderId="0" xfId="70" applyFont="1" applyFill="1" applyAlignment="1">
      <alignment vertical="center"/>
    </xf>
    <xf numFmtId="0" fontId="9" fillId="25" borderId="20" xfId="70" applyFont="1" applyFill="1" applyBorder="1" applyAlignment="1">
      <alignment vertical="center"/>
    </xf>
    <xf numFmtId="0" fontId="9" fillId="0" borderId="0" xfId="70" applyFont="1" applyAlignment="1">
      <alignment vertical="center"/>
    </xf>
    <xf numFmtId="0" fontId="18" fillId="40" borderId="0" xfId="61" applyFont="1" applyFill="1" applyBorder="1" applyAlignment="1">
      <alignment horizontal="left" indent="1"/>
    </xf>
    <xf numFmtId="3" fontId="22" fillId="40" borderId="0" xfId="61" applyNumberFormat="1" applyFont="1" applyFill="1" applyBorder="1" applyAlignment="1">
      <alignment horizontal="center" wrapText="1"/>
    </xf>
    <xf numFmtId="0" fontId="18" fillId="40" borderId="0" xfId="61" applyFont="1" applyFill="1" applyBorder="1" applyAlignment="1"/>
    <xf numFmtId="0" fontId="47" fillId="25" borderId="0" xfId="70" applyFont="1" applyFill="1" applyProtection="1">
      <protection locked="0"/>
    </xf>
    <xf numFmtId="0" fontId="17" fillId="26" borderId="61" xfId="70" applyFont="1" applyFill="1" applyBorder="1" applyAlignment="1"/>
    <xf numFmtId="0" fontId="8" fillId="26" borderId="0" xfId="62" applyFill="1"/>
    <xf numFmtId="0" fontId="51" fillId="26" borderId="0" xfId="62" applyFont="1" applyFill="1"/>
    <xf numFmtId="0" fontId="47" fillId="25" borderId="19" xfId="70" applyFont="1" applyFill="1" applyBorder="1" applyProtection="1">
      <protection locked="0"/>
    </xf>
    <xf numFmtId="0" fontId="47" fillId="25" borderId="0" xfId="70" applyFont="1" applyFill="1" applyBorder="1" applyProtection="1">
      <protection locked="0"/>
    </xf>
    <xf numFmtId="0" fontId="22" fillId="24" borderId="0" xfId="40" applyFont="1" applyFill="1" applyBorder="1" applyProtection="1">
      <protection locked="0"/>
    </xf>
    <xf numFmtId="0" fontId="18" fillId="24" borderId="0" xfId="40" applyFont="1" applyFill="1" applyBorder="1" applyProtection="1">
      <protection locked="0"/>
    </xf>
    <xf numFmtId="166" fontId="18" fillId="25" borderId="0" xfId="70" applyNumberFormat="1" applyFont="1" applyFill="1" applyBorder="1" applyAlignment="1" applyProtection="1">
      <alignment horizontal="right"/>
      <protection locked="0"/>
    </xf>
    <xf numFmtId="0" fontId="12" fillId="25" borderId="0" xfId="70" applyFont="1" applyFill="1" applyBorder="1" applyProtection="1">
      <protection locked="0"/>
    </xf>
    <xf numFmtId="0" fontId="15" fillId="25" borderId="0" xfId="0" applyFont="1" applyFill="1" applyBorder="1" applyAlignment="1">
      <alignment horizontal="left" vertical="center"/>
    </xf>
    <xf numFmtId="49" fontId="56" fillId="37" borderId="0" xfId="40" applyNumberFormat="1" applyFont="1" applyFill="1" applyBorder="1" applyAlignment="1">
      <alignment horizontal="center" vertical="center" readingOrder="1"/>
    </xf>
    <xf numFmtId="2" fontId="48" fillId="26" borderId="0" xfId="70" applyNumberFormat="1" applyFont="1" applyFill="1" applyBorder="1" applyAlignment="1">
      <alignment horizontal="center"/>
    </xf>
    <xf numFmtId="0" fontId="17" fillId="25" borderId="0" xfId="0" applyFont="1" applyFill="1" applyBorder="1" applyAlignment="1">
      <alignment horizontal="center"/>
    </xf>
    <xf numFmtId="0" fontId="17" fillId="25" borderId="0" xfId="0" applyFont="1" applyFill="1" applyBorder="1" applyAlignment="1">
      <alignment horizontal="center"/>
    </xf>
    <xf numFmtId="0" fontId="85" fillId="26" borderId="0" xfId="62" applyFont="1" applyFill="1" applyBorder="1" applyAlignment="1">
      <alignment horizontal="center" vertical="center"/>
    </xf>
    <xf numFmtId="1" fontId="76" fillId="25" borderId="0" xfId="62" applyNumberFormat="1" applyFont="1" applyFill="1" applyBorder="1" applyAlignment="1">
      <alignment horizontal="right"/>
    </xf>
    <xf numFmtId="3" fontId="76" fillId="25" borderId="0" xfId="62" applyNumberFormat="1" applyFont="1" applyFill="1" applyBorder="1" applyAlignment="1">
      <alignment horizontal="right"/>
    </xf>
    <xf numFmtId="0" fontId="51" fillId="0" borderId="0" xfId="62" applyFont="1" applyFill="1" applyBorder="1"/>
    <xf numFmtId="0" fontId="62" fillId="0" borderId="0" xfId="62" applyFont="1" applyFill="1" applyBorder="1" applyAlignment="1"/>
    <xf numFmtId="0" fontId="51" fillId="26" borderId="0" xfId="62" applyFont="1" applyFill="1" applyBorder="1"/>
    <xf numFmtId="0" fontId="17" fillId="26" borderId="0" xfId="62" applyFont="1" applyFill="1" applyBorder="1" applyAlignment="1">
      <alignment horizontal="left" indent="1"/>
    </xf>
    <xf numFmtId="0" fontId="8" fillId="26" borderId="0" xfId="62" applyFill="1" applyBorder="1"/>
    <xf numFmtId="0" fontId="76" fillId="26" borderId="0" xfId="62" applyFont="1" applyFill="1" applyBorder="1" applyAlignment="1">
      <alignment horizontal="left"/>
    </xf>
    <xf numFmtId="3" fontId="46" fillId="26" borderId="0" xfId="62" applyNumberFormat="1" applyFont="1" applyFill="1" applyBorder="1" applyAlignment="1">
      <alignment horizontal="right"/>
    </xf>
    <xf numFmtId="0" fontId="35" fillId="26" borderId="0" xfId="40" applyFont="1" applyFill="1" applyBorder="1"/>
    <xf numFmtId="0" fontId="22" fillId="26" borderId="0" xfId="62" applyFont="1" applyFill="1" applyBorder="1" applyAlignment="1">
      <alignment horizontal="justify" wrapText="1"/>
    </xf>
    <xf numFmtId="0" fontId="65" fillId="26" borderId="0" xfId="62" applyFont="1" applyFill="1" applyBorder="1" applyAlignment="1">
      <alignment horizontal="left" vertical="center" indent="1"/>
    </xf>
    <xf numFmtId="0" fontId="63" fillId="26" borderId="0" xfId="62" applyFont="1" applyFill="1" applyBorder="1" applyAlignment="1">
      <alignment vertical="center"/>
    </xf>
    <xf numFmtId="0" fontId="62" fillId="26" borderId="0" xfId="62" applyFont="1" applyFill="1" applyBorder="1" applyAlignment="1">
      <alignment vertical="center"/>
    </xf>
    <xf numFmtId="1" fontId="17" fillId="26" borderId="0" xfId="40" applyNumberFormat="1" applyFont="1" applyFill="1" applyBorder="1" applyAlignment="1">
      <alignment horizontal="center" wrapText="1"/>
    </xf>
    <xf numFmtId="164" fontId="17" fillId="26" borderId="0" xfId="40" applyNumberFormat="1" applyFont="1" applyFill="1" applyBorder="1" applyAlignment="1">
      <alignment horizontal="right" wrapText="1" indent="2"/>
    </xf>
    <xf numFmtId="0" fontId="62" fillId="26" borderId="0" xfId="62" applyFont="1" applyFill="1" applyBorder="1"/>
    <xf numFmtId="1" fontId="76" fillId="25" borderId="0" xfId="62" applyNumberFormat="1" applyFont="1" applyFill="1" applyBorder="1" applyAlignment="1">
      <alignment horizontal="center"/>
    </xf>
    <xf numFmtId="3" fontId="76" fillId="25" borderId="0" xfId="62" applyNumberFormat="1" applyFont="1" applyFill="1" applyBorder="1" applyAlignment="1">
      <alignment horizontal="center"/>
    </xf>
    <xf numFmtId="3" fontId="17" fillId="25" borderId="0" xfId="62" applyNumberFormat="1" applyFont="1" applyFill="1" applyBorder="1" applyAlignment="1">
      <alignment horizontal="center"/>
    </xf>
    <xf numFmtId="0" fontId="17" fillId="26" borderId="0" xfId="0" applyFont="1" applyFill="1" applyBorder="1" applyAlignment="1">
      <alignment horizontal="center"/>
    </xf>
    <xf numFmtId="1" fontId="76" fillId="26" borderId="0" xfId="62" applyNumberFormat="1" applyFont="1" applyFill="1" applyBorder="1" applyAlignment="1">
      <alignment horizontal="right"/>
    </xf>
    <xf numFmtId="3" fontId="17" fillId="26" borderId="0" xfId="62" applyNumberFormat="1" applyFont="1" applyFill="1" applyBorder="1" applyAlignment="1">
      <alignment horizontal="right" indent="2"/>
    </xf>
    <xf numFmtId="3" fontId="76" fillId="26" borderId="0" xfId="62" applyNumberFormat="1" applyFont="1" applyFill="1" applyBorder="1" applyAlignment="1">
      <alignment horizontal="right"/>
    </xf>
    <xf numFmtId="3" fontId="17" fillId="26" borderId="0" xfId="62" applyNumberFormat="1" applyFont="1" applyFill="1" applyBorder="1" applyAlignment="1">
      <alignment horizontal="right"/>
    </xf>
    <xf numFmtId="1" fontId="17" fillId="26" borderId="62" xfId="0" applyNumberFormat="1" applyFont="1" applyFill="1" applyBorder="1" applyAlignment="1"/>
    <xf numFmtId="1" fontId="76" fillId="26" borderId="0" xfId="62" applyNumberFormat="1" applyFont="1" applyFill="1" applyBorder="1" applyAlignment="1"/>
    <xf numFmtId="3" fontId="76" fillId="26" borderId="0" xfId="62" applyNumberFormat="1" applyFont="1" applyFill="1" applyBorder="1" applyAlignment="1"/>
    <xf numFmtId="1" fontId="17" fillId="26" borderId="62" xfId="0" applyNumberFormat="1" applyFont="1" applyFill="1" applyBorder="1" applyAlignment="1">
      <alignment horizontal="center"/>
    </xf>
    <xf numFmtId="1" fontId="76" fillId="26" borderId="0" xfId="62" applyNumberFormat="1" applyFont="1" applyFill="1" applyBorder="1" applyAlignment="1">
      <alignment horizontal="center"/>
    </xf>
    <xf numFmtId="3" fontId="17" fillId="26" borderId="0" xfId="62" applyNumberFormat="1" applyFont="1" applyFill="1" applyBorder="1" applyAlignment="1">
      <alignment horizontal="center"/>
    </xf>
    <xf numFmtId="3" fontId="76" fillId="26" borderId="0" xfId="62" applyNumberFormat="1" applyFont="1" applyFill="1" applyBorder="1" applyAlignment="1">
      <alignment horizontal="center"/>
    </xf>
    <xf numFmtId="1" fontId="17" fillId="25" borderId="62" xfId="0" applyNumberFormat="1" applyFont="1" applyFill="1" applyBorder="1" applyAlignment="1">
      <alignment horizontal="center"/>
    </xf>
    <xf numFmtId="3" fontId="76" fillId="25" borderId="0" xfId="62" applyNumberFormat="1" applyFont="1" applyFill="1" applyBorder="1" applyAlignment="1"/>
    <xf numFmtId="1" fontId="17" fillId="25" borderId="62" xfId="0" applyNumberFormat="1" applyFont="1" applyFill="1" applyBorder="1" applyAlignment="1">
      <alignment horizontal="right"/>
    </xf>
    <xf numFmtId="0" fontId="17" fillId="25" borderId="0" xfId="0" applyFont="1" applyFill="1" applyBorder="1" applyAlignment="1">
      <alignment horizontal="right"/>
    </xf>
    <xf numFmtId="3" fontId="9" fillId="26" borderId="0" xfId="70" applyNumberFormat="1" applyFont="1" applyFill="1" applyBorder="1"/>
    <xf numFmtId="0" fontId="82" fillId="26" borderId="0" xfId="70" applyFont="1" applyFill="1" applyBorder="1" applyAlignment="1">
      <alignment horizontal="left" vertical="center"/>
    </xf>
    <xf numFmtId="3" fontId="18" fillId="26" borderId="0" xfId="70" applyNumberFormat="1" applyFont="1" applyFill="1" applyBorder="1" applyAlignment="1">
      <alignment horizontal="right"/>
    </xf>
    <xf numFmtId="0" fontId="22" fillId="25" borderId="63" xfId="62" applyFont="1" applyFill="1" applyBorder="1" applyAlignment="1">
      <alignment vertical="top"/>
    </xf>
    <xf numFmtId="0" fontId="81" fillId="26" borderId="64" xfId="0" applyFont="1" applyFill="1" applyBorder="1" applyAlignment="1">
      <alignment horizontal="left" vertical="center" wrapText="1"/>
    </xf>
    <xf numFmtId="0" fontId="81" fillId="26" borderId="0" xfId="0" applyFont="1" applyFill="1" applyBorder="1" applyAlignment="1">
      <alignment horizontal="left" vertical="center" wrapText="1"/>
    </xf>
    <xf numFmtId="1" fontId="17" fillId="26" borderId="62" xfId="0" applyNumberFormat="1" applyFont="1" applyFill="1" applyBorder="1" applyAlignment="1">
      <alignment horizontal="right"/>
    </xf>
    <xf numFmtId="0" fontId="17" fillId="26" borderId="0" xfId="0" applyFont="1" applyFill="1" applyBorder="1" applyAlignment="1">
      <alignment horizontal="right"/>
    </xf>
    <xf numFmtId="0" fontId="76" fillId="26" borderId="0" xfId="62" applyFont="1" applyFill="1"/>
    <xf numFmtId="0" fontId="91" fillId="25" borderId="24" xfId="62" applyFont="1" applyFill="1" applyBorder="1" applyAlignment="1">
      <alignment horizontal="left" vertical="center" indent="1"/>
    </xf>
    <xf numFmtId="0" fontId="102" fillId="25" borderId="26" xfId="62" applyFont="1" applyFill="1" applyBorder="1" applyAlignment="1">
      <alignment vertical="center"/>
    </xf>
    <xf numFmtId="0" fontId="102" fillId="25" borderId="25" xfId="62" applyFont="1" applyFill="1" applyBorder="1" applyAlignment="1">
      <alignment vertical="center"/>
    </xf>
    <xf numFmtId="3" fontId="18" fillId="25" borderId="0" xfId="62" applyNumberFormat="1" applyFont="1" applyFill="1" applyBorder="1" applyAlignment="1">
      <alignment horizontal="center"/>
    </xf>
    <xf numFmtId="3" fontId="18" fillId="25" borderId="0" xfId="62" applyNumberFormat="1" applyFont="1" applyFill="1" applyBorder="1" applyAlignment="1">
      <alignment horizontal="right"/>
    </xf>
    <xf numFmtId="3" fontId="18" fillId="26" borderId="0" xfId="62" applyNumberFormat="1" applyFont="1" applyFill="1" applyBorder="1" applyAlignment="1"/>
    <xf numFmtId="3" fontId="18" fillId="26" borderId="0" xfId="62" applyNumberFormat="1" applyFont="1" applyFill="1" applyBorder="1" applyAlignment="1">
      <alignment horizontal="center"/>
    </xf>
    <xf numFmtId="3" fontId="18" fillId="26" borderId="0" xfId="62" applyNumberFormat="1" applyFont="1" applyFill="1" applyBorder="1" applyAlignment="1">
      <alignment horizontal="right"/>
    </xf>
    <xf numFmtId="3" fontId="18" fillId="25" borderId="0" xfId="62" applyNumberFormat="1" applyFont="1" applyFill="1" applyBorder="1" applyAlignment="1"/>
    <xf numFmtId="0" fontId="18" fillId="25" borderId="0" xfId="70" applyNumberFormat="1" applyFont="1" applyFill="1" applyBorder="1" applyAlignment="1">
      <alignment horizontal="right"/>
    </xf>
    <xf numFmtId="0" fontId="8" fillId="26" borderId="0" xfId="62" applyFill="1" applyBorder="1" applyAlignment="1">
      <alignment vertical="center"/>
    </xf>
    <xf numFmtId="0" fontId="8" fillId="25" borderId="19" xfId="62" applyFill="1" applyBorder="1" applyAlignment="1">
      <alignment vertical="center"/>
    </xf>
    <xf numFmtId="0" fontId="8" fillId="0" borderId="0" xfId="62" applyFill="1" applyBorder="1" applyAlignment="1">
      <alignment vertical="center"/>
    </xf>
    <xf numFmtId="0" fontId="62" fillId="25" borderId="0" xfId="62" applyFont="1" applyFill="1" applyAlignment="1">
      <alignment vertical="center"/>
    </xf>
    <xf numFmtId="0" fontId="17" fillId="25" borderId="0" xfId="62" applyFont="1" applyFill="1" applyBorder="1" applyAlignment="1">
      <alignment horizontal="left" vertical="center"/>
    </xf>
    <xf numFmtId="0" fontId="17" fillId="25" borderId="0" xfId="62" applyFont="1" applyFill="1" applyBorder="1" applyAlignment="1">
      <alignment horizontal="justify" vertical="center"/>
    </xf>
    <xf numFmtId="3" fontId="18" fillId="25" borderId="0" xfId="62" applyNumberFormat="1" applyFont="1" applyFill="1" applyBorder="1" applyAlignment="1">
      <alignment vertical="center"/>
    </xf>
    <xf numFmtId="0" fontId="17" fillId="25" borderId="0" xfId="62" applyFont="1" applyFill="1" applyBorder="1" applyAlignment="1">
      <alignment horizontal="left"/>
    </xf>
    <xf numFmtId="3" fontId="18" fillId="25" borderId="0" xfId="62" applyNumberFormat="1" applyFont="1" applyFill="1" applyBorder="1" applyAlignment="1">
      <alignment horizontal="center" vertical="center"/>
    </xf>
    <xf numFmtId="3" fontId="18" fillId="25" borderId="0" xfId="62" applyNumberFormat="1" applyFont="1" applyFill="1" applyBorder="1" applyAlignment="1">
      <alignment horizontal="right" vertical="center"/>
    </xf>
    <xf numFmtId="3" fontId="18" fillId="26" borderId="0" xfId="62" applyNumberFormat="1" applyFont="1" applyFill="1" applyBorder="1" applyAlignment="1">
      <alignment vertical="center"/>
    </xf>
    <xf numFmtId="3" fontId="18" fillId="26" borderId="0" xfId="62" applyNumberFormat="1" applyFont="1" applyFill="1" applyBorder="1" applyAlignment="1">
      <alignment horizontal="center" vertical="center"/>
    </xf>
    <xf numFmtId="3" fontId="18" fillId="26" borderId="0" xfId="62" applyNumberFormat="1" applyFont="1" applyFill="1" applyBorder="1" applyAlignment="1">
      <alignment horizontal="right" vertical="center"/>
    </xf>
    <xf numFmtId="164" fontId="18" fillId="27" borderId="20" xfId="40" applyNumberFormat="1" applyFont="1" applyFill="1" applyBorder="1" applyAlignment="1">
      <alignment horizontal="center" readingOrder="1"/>
    </xf>
    <xf numFmtId="164" fontId="18" fillId="27" borderId="0" xfId="40" applyNumberFormat="1" applyFont="1" applyFill="1" applyBorder="1" applyAlignment="1">
      <alignment horizontal="center" readingOrder="1"/>
    </xf>
    <xf numFmtId="0" fontId="76" fillId="25" borderId="0" xfId="70" applyFont="1" applyFill="1" applyBorder="1" applyAlignment="1">
      <alignment horizontal="left"/>
    </xf>
    <xf numFmtId="0" fontId="76" fillId="26" borderId="0" xfId="70" applyFont="1" applyFill="1" applyBorder="1" applyAlignment="1">
      <alignment horizontal="left"/>
    </xf>
    <xf numFmtId="0" fontId="17" fillId="25" borderId="0" xfId="70" applyFont="1" applyFill="1" applyBorder="1" applyAlignment="1">
      <alignment horizontal="left"/>
    </xf>
    <xf numFmtId="0" fontId="15" fillId="25" borderId="22" xfId="70" applyFont="1" applyFill="1" applyBorder="1" applyAlignment="1">
      <alignment horizontal="left"/>
    </xf>
    <xf numFmtId="0" fontId="22" fillId="24" borderId="0" xfId="40" applyFont="1" applyFill="1" applyBorder="1" applyAlignment="1" applyProtection="1">
      <alignment horizontal="left"/>
    </xf>
    <xf numFmtId="49" fontId="17" fillId="25" borderId="12" xfId="62" applyNumberFormat="1" applyFont="1" applyFill="1" applyBorder="1" applyAlignment="1">
      <alignment horizontal="center" vertical="center" wrapText="1"/>
    </xf>
    <xf numFmtId="0" fontId="17" fillId="25" borderId="0" xfId="70" applyFont="1" applyFill="1" applyBorder="1" applyAlignment="1">
      <alignment horizontal="left"/>
    </xf>
    <xf numFmtId="0" fontId="17" fillId="25" borderId="12" xfId="70" applyFont="1" applyFill="1" applyBorder="1" applyAlignment="1">
      <alignment horizontal="center"/>
    </xf>
    <xf numFmtId="0" fontId="53" fillId="25" borderId="0" xfId="70" applyFont="1" applyFill="1" applyAlignment="1">
      <alignment vertical="center"/>
    </xf>
    <xf numFmtId="0" fontId="53" fillId="25" borderId="20" xfId="70" applyFont="1" applyFill="1" applyBorder="1" applyAlignment="1">
      <alignment vertical="center"/>
    </xf>
    <xf numFmtId="0" fontId="12" fillId="25" borderId="0" xfId="70" applyFont="1" applyFill="1" applyBorder="1" applyAlignment="1">
      <alignment vertical="center"/>
    </xf>
    <xf numFmtId="0" fontId="53" fillId="25" borderId="0" xfId="70" applyFont="1" applyFill="1" applyBorder="1" applyAlignment="1">
      <alignment vertical="center"/>
    </xf>
    <xf numFmtId="0" fontId="53" fillId="0" borderId="0" xfId="70" applyFont="1" applyAlignment="1">
      <alignment vertical="center"/>
    </xf>
    <xf numFmtId="1" fontId="86" fillId="26" borderId="0" xfId="70" applyNumberFormat="1" applyFont="1" applyFill="1" applyBorder="1" applyAlignment="1">
      <alignment horizontal="right" vertical="center"/>
    </xf>
    <xf numFmtId="0" fontId="19" fillId="0" borderId="0" xfId="70" applyFont="1" applyAlignment="1"/>
    <xf numFmtId="0" fontId="8" fillId="0" borderId="0" xfId="219" applyFont="1"/>
    <xf numFmtId="0" fontId="17" fillId="25" borderId="0" xfId="0" applyFont="1" applyFill="1" applyBorder="1" applyAlignment="1">
      <alignment horizontal="center"/>
    </xf>
    <xf numFmtId="0" fontId="59" fillId="26" borderId="0" xfId="62" applyFont="1" applyFill="1" applyBorder="1"/>
    <xf numFmtId="0" fontId="17" fillId="26" borderId="51" xfId="70" applyFont="1" applyFill="1" applyBorder="1" applyAlignment="1"/>
    <xf numFmtId="166" fontId="18" fillId="27" borderId="68" xfId="40" applyNumberFormat="1" applyFont="1" applyFill="1" applyBorder="1" applyAlignment="1">
      <alignment horizontal="right" wrapText="1" indent="1"/>
    </xf>
    <xf numFmtId="166" fontId="76" fillId="27" borderId="69" xfId="40" applyNumberFormat="1" applyFont="1" applyFill="1" applyBorder="1" applyAlignment="1">
      <alignment horizontal="right" wrapText="1" indent="1"/>
    </xf>
    <xf numFmtId="166" fontId="18" fillId="27" borderId="69" xfId="40" applyNumberFormat="1" applyFont="1" applyFill="1" applyBorder="1" applyAlignment="1">
      <alignment horizontal="right" wrapText="1" indent="1"/>
    </xf>
    <xf numFmtId="166" fontId="18" fillId="27" borderId="69" xfId="40" applyNumberFormat="1" applyFont="1" applyFill="1" applyBorder="1" applyAlignment="1">
      <alignment horizontal="center" wrapText="1"/>
    </xf>
    <xf numFmtId="165" fontId="76" fillId="27" borderId="69" xfId="58" applyNumberFormat="1" applyFont="1" applyFill="1" applyBorder="1" applyAlignment="1">
      <alignment horizontal="right" wrapText="1" indent="1"/>
    </xf>
    <xf numFmtId="165" fontId="18" fillId="27" borderId="69" xfId="40" applyNumberFormat="1" applyFont="1" applyFill="1" applyBorder="1" applyAlignment="1">
      <alignment horizontal="right" wrapText="1" indent="1"/>
    </xf>
    <xf numFmtId="2" fontId="18" fillId="27" borderId="69" xfId="40" applyNumberFormat="1" applyFont="1" applyFill="1" applyBorder="1" applyAlignment="1">
      <alignment horizontal="right" wrapText="1" indent="1"/>
    </xf>
    <xf numFmtId="166" fontId="76" fillId="27" borderId="68" xfId="40" applyNumberFormat="1" applyFont="1" applyFill="1" applyBorder="1" applyAlignment="1">
      <alignment horizontal="right" wrapText="1" indent="1"/>
    </xf>
    <xf numFmtId="0" fontId="23" fillId="25" borderId="0" xfId="0" applyFont="1" applyFill="1" applyBorder="1" applyAlignment="1"/>
    <xf numFmtId="164" fontId="18" fillId="24" borderId="0" xfId="40" applyNumberFormat="1" applyFont="1" applyFill="1" applyBorder="1" applyAlignment="1">
      <alignment wrapText="1"/>
    </xf>
    <xf numFmtId="0" fontId="18" fillId="25" borderId="0" xfId="0" applyFont="1" applyFill="1" applyBorder="1" applyAlignment="1">
      <alignment horizontal="left" indent="4"/>
    </xf>
    <xf numFmtId="0" fontId="18" fillId="26" borderId="0" xfId="0" applyFont="1" applyFill="1" applyBorder="1"/>
    <xf numFmtId="0" fontId="17" fillId="25" borderId="0" xfId="0" applyFont="1" applyFill="1" applyBorder="1" applyAlignment="1"/>
    <xf numFmtId="0" fontId="17" fillId="25" borderId="0" xfId="0" applyFont="1" applyFill="1" applyBorder="1" applyAlignment="1">
      <alignment horizontal="center"/>
    </xf>
    <xf numFmtId="0" fontId="16" fillId="25" borderId="0" xfId="0" applyFont="1" applyFill="1" applyBorder="1"/>
    <xf numFmtId="0" fontId="20" fillId="30" borderId="20" xfId="62" applyFont="1" applyFill="1" applyBorder="1" applyAlignment="1" applyProtection="1">
      <alignment horizontal="center" vertical="center"/>
    </xf>
    <xf numFmtId="0" fontId="97" fillId="35" borderId="0" xfId="68" applyFill="1" applyAlignment="1" applyProtection="1"/>
    <xf numFmtId="173" fontId="18" fillId="36" borderId="0" xfId="62" applyNumberFormat="1" applyFont="1" applyFill="1" applyAlignment="1">
      <alignment horizontal="right" vertical="center" wrapText="1"/>
    </xf>
    <xf numFmtId="166" fontId="76" fillId="26" borderId="10" xfId="0" applyNumberFormat="1" applyFont="1" applyFill="1" applyBorder="1" applyAlignment="1">
      <alignment horizontal="right" vertical="center" indent="2"/>
    </xf>
    <xf numFmtId="166" fontId="9" fillId="26" borderId="0" xfId="0" applyNumberFormat="1" applyFont="1" applyFill="1" applyBorder="1" applyAlignment="1">
      <alignment horizontal="right" indent="2"/>
    </xf>
    <xf numFmtId="165" fontId="76" fillId="26" borderId="10" xfId="0" applyNumberFormat="1" applyFont="1" applyFill="1" applyBorder="1" applyAlignment="1">
      <alignment horizontal="right" vertical="center" indent="2"/>
    </xf>
    <xf numFmtId="165" fontId="9" fillId="26" borderId="0" xfId="0" applyNumberFormat="1" applyFont="1" applyFill="1" applyBorder="1" applyAlignment="1">
      <alignment horizontal="right" indent="2"/>
    </xf>
    <xf numFmtId="0" fontId="93" fillId="32" borderId="0" xfId="62" applyFont="1" applyFill="1" applyBorder="1" applyAlignment="1">
      <alignment wrapText="1"/>
    </xf>
    <xf numFmtId="0" fontId="17" fillId="25" borderId="0" xfId="70" applyFont="1" applyFill="1" applyBorder="1" applyAlignment="1">
      <alignment horizontal="left"/>
    </xf>
    <xf numFmtId="0" fontId="19" fillId="25" borderId="0" xfId="70" applyFont="1" applyFill="1" applyAlignment="1"/>
    <xf numFmtId="0" fontId="19" fillId="25" borderId="20" xfId="70" applyFont="1" applyFill="1" applyBorder="1" applyAlignment="1"/>
    <xf numFmtId="0" fontId="19" fillId="25" borderId="0" xfId="70" applyFont="1" applyFill="1" applyBorder="1" applyAlignment="1"/>
    <xf numFmtId="0" fontId="76" fillId="25" borderId="0" xfId="70" applyFont="1" applyFill="1" applyBorder="1" applyAlignment="1">
      <alignment horizontal="left"/>
    </xf>
    <xf numFmtId="0" fontId="15" fillId="25" borderId="22" xfId="70" applyFont="1" applyFill="1" applyBorder="1" applyAlignment="1">
      <alignment horizontal="left"/>
    </xf>
    <xf numFmtId="3" fontId="118" fillId="26" borderId="0" xfId="70" applyNumberFormat="1" applyFont="1" applyFill="1" applyBorder="1" applyAlignment="1">
      <alignment horizontal="right"/>
    </xf>
    <xf numFmtId="1" fontId="118" fillId="26" borderId="0" xfId="70" applyNumberFormat="1" applyFont="1" applyFill="1" applyBorder="1" applyAlignment="1">
      <alignment horizontal="right"/>
    </xf>
    <xf numFmtId="0" fontId="119" fillId="26" borderId="0" xfId="70" applyFont="1" applyFill="1"/>
    <xf numFmtId="2" fontId="120" fillId="26" borderId="0" xfId="70" applyNumberFormat="1" applyFont="1" applyFill="1" applyBorder="1" applyAlignment="1">
      <alignment horizontal="center"/>
    </xf>
    <xf numFmtId="0" fontId="119" fillId="26" borderId="0" xfId="70" applyFont="1" applyFill="1" applyBorder="1"/>
    <xf numFmtId="0" fontId="17" fillId="26" borderId="11" xfId="70" applyFont="1" applyFill="1" applyBorder="1" applyAlignment="1">
      <alignment horizontal="center"/>
    </xf>
    <xf numFmtId="172" fontId="9" fillId="25" borderId="0" xfId="70" applyNumberFormat="1" applyFont="1" applyFill="1" applyBorder="1" applyAlignment="1">
      <alignment horizontal="left"/>
    </xf>
    <xf numFmtId="0" fontId="17" fillId="25" borderId="18" xfId="70" applyFont="1" applyFill="1" applyBorder="1" applyAlignment="1">
      <alignment horizontal="left"/>
    </xf>
    <xf numFmtId="0" fontId="15" fillId="25" borderId="23" xfId="70" applyFont="1" applyFill="1" applyBorder="1" applyAlignment="1">
      <alignment horizontal="left"/>
    </xf>
    <xf numFmtId="0" fontId="15" fillId="25" borderId="0" xfId="70" applyFont="1" applyFill="1" applyBorder="1" applyAlignment="1">
      <alignment horizontal="left"/>
    </xf>
    <xf numFmtId="0" fontId="17" fillId="25" borderId="49" xfId="70" applyFont="1" applyFill="1" applyBorder="1" applyAlignment="1">
      <alignment horizontal="center" vertical="center" wrapText="1"/>
    </xf>
    <xf numFmtId="0" fontId="17" fillId="25" borderId="72" xfId="70" applyFont="1" applyFill="1" applyBorder="1" applyAlignment="1">
      <alignment horizontal="center" vertical="center" wrapText="1"/>
    </xf>
    <xf numFmtId="0" fontId="17" fillId="25" borderId="13" xfId="70" applyFont="1" applyFill="1" applyBorder="1" applyAlignment="1">
      <alignment horizontal="center" vertical="center" wrapText="1"/>
    </xf>
    <xf numFmtId="0" fontId="76" fillId="25" borderId="0" xfId="78" applyFont="1" applyFill="1" applyBorder="1" applyAlignment="1">
      <alignment horizontal="left" vertical="center"/>
    </xf>
    <xf numFmtId="170" fontId="76" fillId="26" borderId="49" xfId="70" applyNumberFormat="1" applyFont="1" applyFill="1" applyBorder="1" applyAlignment="1">
      <alignment horizontal="right" vertical="center" wrapText="1"/>
    </xf>
    <xf numFmtId="165" fontId="76" fillId="26" borderId="49" xfId="70" applyNumberFormat="1" applyFont="1" applyFill="1" applyBorder="1" applyAlignment="1">
      <alignment horizontal="right" vertical="center" wrapText="1" indent="2"/>
    </xf>
    <xf numFmtId="3" fontId="76" fillId="26" borderId="0" xfId="70" applyNumberFormat="1" applyFont="1" applyFill="1" applyBorder="1" applyAlignment="1">
      <alignment horizontal="right" vertical="center" wrapText="1"/>
    </xf>
    <xf numFmtId="166" fontId="76" fillId="25" borderId="0" xfId="70" applyNumberFormat="1" applyFont="1" applyFill="1" applyBorder="1" applyAlignment="1">
      <alignment horizontal="right" vertical="center" wrapText="1" indent="2"/>
    </xf>
    <xf numFmtId="0" fontId="9" fillId="0" borderId="0" xfId="70" applyFont="1" applyFill="1" applyAlignment="1">
      <alignment vertical="center"/>
    </xf>
    <xf numFmtId="0" fontId="9" fillId="0" borderId="0" xfId="70" applyFont="1" applyFill="1" applyAlignment="1">
      <alignment vertical="top"/>
    </xf>
    <xf numFmtId="0" fontId="8" fillId="0" borderId="0" xfId="70" applyFill="1" applyBorder="1"/>
    <xf numFmtId="0" fontId="19" fillId="0" borderId="0" xfId="70" applyFont="1" applyFill="1" applyBorder="1"/>
    <xf numFmtId="0" fontId="18" fillId="0" borderId="0" xfId="70" applyFont="1" applyFill="1" applyBorder="1" applyAlignment="1"/>
    <xf numFmtId="49" fontId="18" fillId="0" borderId="0" xfId="70" applyNumberFormat="1" applyFont="1" applyFill="1" applyBorder="1" applyAlignment="1">
      <alignment horizontal="right"/>
    </xf>
    <xf numFmtId="0" fontId="22" fillId="0" borderId="0" xfId="70" applyFont="1" applyFill="1" applyBorder="1" applyAlignment="1">
      <alignment horizontal="right"/>
    </xf>
    <xf numFmtId="0" fontId="76" fillId="25" borderId="0" xfId="70" applyFont="1" applyFill="1" applyBorder="1" applyAlignment="1">
      <alignment horizontal="left"/>
    </xf>
    <xf numFmtId="0" fontId="17" fillId="25" borderId="0" xfId="70" applyFont="1" applyFill="1" applyBorder="1" applyAlignment="1">
      <alignment horizontal="left"/>
    </xf>
    <xf numFmtId="0" fontId="15" fillId="25" borderId="22" xfId="70" applyFont="1" applyFill="1" applyBorder="1" applyAlignment="1">
      <alignment horizontal="left"/>
    </xf>
    <xf numFmtId="0" fontId="122" fillId="25" borderId="0" xfId="68" applyNumberFormat="1" applyFont="1" applyFill="1" applyBorder="1" applyAlignment="1" applyProtection="1">
      <alignment vertical="justify" wrapText="1"/>
      <protection locked="0"/>
    </xf>
    <xf numFmtId="0" fontId="15" fillId="0" borderId="0" xfId="70" applyFont="1" applyAlignment="1">
      <alignment horizontal="left"/>
    </xf>
    <xf numFmtId="2" fontId="76" fillId="24" borderId="0" xfId="40" applyNumberFormat="1" applyFont="1" applyFill="1" applyBorder="1" applyAlignment="1">
      <alignment horizontal="center" vertical="center" wrapText="1"/>
    </xf>
    <xf numFmtId="176" fontId="29" fillId="27" borderId="0" xfId="220" applyNumberFormat="1" applyFont="1" applyFill="1" applyBorder="1" applyAlignment="1">
      <alignment horizontal="right" wrapText="1" indent="1"/>
    </xf>
    <xf numFmtId="0" fontId="29" fillId="25" borderId="0" xfId="62" applyFont="1" applyFill="1" applyBorder="1" applyAlignment="1">
      <alignment horizontal="left" indent="1"/>
    </xf>
    <xf numFmtId="0" fontId="123" fillId="0" borderId="0" xfId="0" applyFont="1"/>
    <xf numFmtId="0" fontId="17" fillId="26" borderId="13" xfId="62" applyFont="1" applyFill="1" applyBorder="1" applyAlignment="1">
      <alignment horizontal="center" vertical="center"/>
    </xf>
    <xf numFmtId="49" fontId="56" fillId="27" borderId="0" xfId="40" applyNumberFormat="1" applyFont="1" applyFill="1" applyBorder="1" applyAlignment="1">
      <alignment horizontal="center" vertical="center" readingOrder="1"/>
    </xf>
    <xf numFmtId="0" fontId="117" fillId="24" borderId="0" xfId="40" applyFont="1" applyFill="1" applyBorder="1" applyAlignment="1">
      <alignment horizontal="left" vertical="center" indent="1"/>
    </xf>
    <xf numFmtId="0" fontId="44" fillId="25" borderId="0" xfId="62" applyFont="1" applyFill="1" applyBorder="1"/>
    <xf numFmtId="3" fontId="44" fillId="26" borderId="0" xfId="70" applyNumberFormat="1" applyFont="1" applyFill="1" applyBorder="1" applyAlignment="1">
      <alignment horizontal="right"/>
    </xf>
    <xf numFmtId="3" fontId="44" fillId="27" borderId="0" xfId="40" applyNumberFormat="1" applyFont="1" applyFill="1" applyBorder="1" applyAlignment="1">
      <alignment horizontal="right" wrapText="1"/>
    </xf>
    <xf numFmtId="0" fontId="125" fillId="26" borderId="0" xfId="70" applyFont="1" applyFill="1" applyBorder="1" applyAlignment="1">
      <alignment horizontal="left"/>
    </xf>
    <xf numFmtId="0" fontId="117" fillId="24" borderId="0" xfId="40" applyFont="1" applyFill="1" applyBorder="1" applyAlignment="1">
      <alignment horizontal="left" indent="1"/>
    </xf>
    <xf numFmtId="0" fontId="126" fillId="25" borderId="19" xfId="70" applyFont="1" applyFill="1" applyBorder="1"/>
    <xf numFmtId="0" fontId="118" fillId="27" borderId="0" xfId="40" applyFont="1" applyFill="1" applyBorder="1" applyAlignment="1"/>
    <xf numFmtId="0" fontId="44" fillId="0" borderId="0" xfId="70" applyFont="1"/>
    <xf numFmtId="0" fontId="54" fillId="25" borderId="0" xfId="70" applyFont="1" applyFill="1" applyBorder="1" applyAlignment="1">
      <alignment vertical="center"/>
    </xf>
    <xf numFmtId="0" fontId="119" fillId="25" borderId="0" xfId="70" applyFont="1" applyFill="1" applyBorder="1"/>
    <xf numFmtId="0" fontId="117" fillId="25" borderId="0" xfId="70" applyFont="1" applyFill="1" applyBorder="1"/>
    <xf numFmtId="3" fontId="117" fillId="27" borderId="0" xfId="40" applyNumberFormat="1" applyFont="1" applyFill="1" applyBorder="1" applyAlignment="1">
      <alignment horizontal="right" wrapText="1"/>
    </xf>
    <xf numFmtId="0" fontId="44" fillId="25" borderId="0" xfId="70" applyFont="1" applyFill="1" applyBorder="1" applyAlignment="1">
      <alignment horizontal="left" indent="2"/>
    </xf>
    <xf numFmtId="3" fontId="44" fillId="26" borderId="0" xfId="70" applyNumberFormat="1" applyFont="1" applyFill="1"/>
    <xf numFmtId="0" fontId="119" fillId="25" borderId="0" xfId="70" applyFont="1" applyFill="1" applyBorder="1" applyAlignment="1">
      <alignment vertical="center"/>
    </xf>
    <xf numFmtId="0" fontId="117" fillId="25" borderId="0" xfId="70" applyFont="1" applyFill="1" applyBorder="1" applyAlignment="1">
      <alignment vertical="center"/>
    </xf>
    <xf numFmtId="0" fontId="119" fillId="25" borderId="0" xfId="70" applyFont="1" applyFill="1" applyBorder="1" applyAlignment="1">
      <alignment vertical="top"/>
    </xf>
    <xf numFmtId="0" fontId="118" fillId="25" borderId="0" xfId="70" applyFont="1" applyFill="1" applyBorder="1" applyAlignment="1">
      <alignment horizontal="right"/>
    </xf>
    <xf numFmtId="166" fontId="76" fillId="27" borderId="77" xfId="40" applyNumberFormat="1" applyFont="1" applyFill="1" applyBorder="1" applyAlignment="1">
      <alignment horizontal="right" wrapText="1" indent="1"/>
    </xf>
    <xf numFmtId="166" fontId="18" fillId="27" borderId="77" xfId="40" applyNumberFormat="1" applyFont="1" applyFill="1" applyBorder="1" applyAlignment="1">
      <alignment horizontal="right" wrapText="1" indent="1"/>
    </xf>
    <xf numFmtId="166" fontId="18" fillId="27" borderId="68" xfId="40" applyNumberFormat="1" applyFont="1" applyFill="1" applyBorder="1" applyAlignment="1">
      <alignment horizontal="center" wrapText="1"/>
    </xf>
    <xf numFmtId="166" fontId="18" fillId="27" borderId="77" xfId="40" applyNumberFormat="1" applyFont="1" applyFill="1" applyBorder="1" applyAlignment="1">
      <alignment horizontal="center" wrapText="1"/>
    </xf>
    <xf numFmtId="176" fontId="29" fillId="27" borderId="68" xfId="220" applyNumberFormat="1" applyFont="1" applyFill="1" applyBorder="1" applyAlignment="1">
      <alignment horizontal="center" wrapText="1"/>
    </xf>
    <xf numFmtId="176" fontId="29" fillId="27" borderId="77" xfId="220" applyNumberFormat="1" applyFont="1" applyFill="1" applyBorder="1" applyAlignment="1">
      <alignment horizontal="center" wrapText="1"/>
    </xf>
    <xf numFmtId="165" fontId="76" fillId="27" borderId="68" xfId="58" applyNumberFormat="1" applyFont="1" applyFill="1" applyBorder="1" applyAlignment="1">
      <alignment horizontal="right" wrapText="1" indent="1"/>
    </xf>
    <xf numFmtId="165" fontId="76" fillId="27" borderId="77" xfId="58" applyNumberFormat="1" applyFont="1" applyFill="1" applyBorder="1" applyAlignment="1">
      <alignment horizontal="right" wrapText="1" indent="1"/>
    </xf>
    <xf numFmtId="165" fontId="18" fillId="27" borderId="68" xfId="40" applyNumberFormat="1" applyFont="1" applyFill="1" applyBorder="1" applyAlignment="1">
      <alignment horizontal="right" wrapText="1" indent="1"/>
    </xf>
    <xf numFmtId="165" fontId="18" fillId="27" borderId="77" xfId="40" applyNumberFormat="1" applyFont="1" applyFill="1" applyBorder="1" applyAlignment="1">
      <alignment horizontal="right" wrapText="1" indent="1"/>
    </xf>
    <xf numFmtId="2" fontId="18" fillId="27" borderId="68" xfId="40" applyNumberFormat="1" applyFont="1" applyFill="1" applyBorder="1" applyAlignment="1">
      <alignment horizontal="right" wrapText="1" indent="1"/>
    </xf>
    <xf numFmtId="2" fontId="18" fillId="27" borderId="77" xfId="40" applyNumberFormat="1" applyFont="1" applyFill="1" applyBorder="1" applyAlignment="1">
      <alignment horizontal="right" wrapText="1" indent="1"/>
    </xf>
    <xf numFmtId="49" fontId="17" fillId="25" borderId="57" xfId="62" applyNumberFormat="1" applyFont="1" applyFill="1" applyBorder="1" applyAlignment="1">
      <alignment horizontal="center" vertical="center" wrapText="1"/>
    </xf>
    <xf numFmtId="0" fontId="15" fillId="25" borderId="0" xfId="0" applyFont="1" applyFill="1" applyBorder="1" applyAlignment="1">
      <alignment horizontal="left"/>
    </xf>
    <xf numFmtId="0" fontId="17" fillId="25" borderId="0" xfId="70" applyFont="1" applyFill="1" applyBorder="1" applyAlignment="1">
      <alignment horizontal="left"/>
    </xf>
    <xf numFmtId="0" fontId="44" fillId="25" borderId="0" xfId="70" applyFont="1" applyFill="1" applyBorder="1" applyAlignment="1">
      <alignment horizontal="left"/>
    </xf>
    <xf numFmtId="0" fontId="48" fillId="26" borderId="0" xfId="70" applyFont="1" applyFill="1" applyBorder="1" applyAlignment="1">
      <alignment vertical="top"/>
    </xf>
    <xf numFmtId="176" fontId="29" fillId="27" borderId="0" xfId="220" applyNumberFormat="1" applyFont="1" applyFill="1" applyBorder="1" applyAlignment="1">
      <alignment horizontal="center" wrapText="1"/>
    </xf>
    <xf numFmtId="0" fontId="17" fillId="25" borderId="10" xfId="62" applyFont="1" applyFill="1" applyBorder="1" applyAlignment="1">
      <alignment horizontal="center"/>
    </xf>
    <xf numFmtId="0" fontId="8" fillId="0" borderId="10" xfId="62" applyBorder="1"/>
    <xf numFmtId="166" fontId="130" fillId="26" borderId="0" xfId="0" applyNumberFormat="1" applyFont="1" applyFill="1" applyBorder="1" applyAlignment="1">
      <alignment horizontal="right" indent="1"/>
    </xf>
    <xf numFmtId="0" fontId="8" fillId="25" borderId="18" xfId="70" applyFill="1" applyBorder="1" applyAlignment="1">
      <alignment horizontal="center"/>
    </xf>
    <xf numFmtId="0" fontId="17" fillId="25" borderId="18" xfId="70" applyFont="1" applyFill="1" applyBorder="1" applyAlignment="1">
      <alignment horizontal="center"/>
    </xf>
    <xf numFmtId="0" fontId="15" fillId="25" borderId="0" xfId="70" applyFont="1" applyFill="1" applyBorder="1" applyAlignment="1">
      <alignment vertical="center"/>
    </xf>
    <xf numFmtId="0" fontId="89" fillId="25" borderId="0" xfId="0" applyFont="1" applyFill="1" applyBorder="1" applyAlignment="1"/>
    <xf numFmtId="0" fontId="22" fillId="24" borderId="0" xfId="40" applyFont="1" applyFill="1" applyBorder="1" applyAlignment="1">
      <alignment wrapText="1"/>
    </xf>
    <xf numFmtId="0" fontId="11" fillId="25" borderId="0" xfId="0" applyFont="1" applyFill="1" applyBorder="1"/>
    <xf numFmtId="0" fontId="15" fillId="25" borderId="22" xfId="70" applyFont="1" applyFill="1" applyBorder="1" applyAlignment="1">
      <alignment horizontal="left"/>
    </xf>
    <xf numFmtId="0" fontId="15" fillId="25" borderId="0" xfId="70" applyFont="1" applyFill="1" applyBorder="1" applyAlignment="1">
      <alignment horizontal="left"/>
    </xf>
    <xf numFmtId="0" fontId="117" fillId="24" borderId="0" xfId="66" applyFont="1" applyFill="1" applyBorder="1" applyAlignment="1">
      <alignment horizontal="left" vertical="center"/>
    </xf>
    <xf numFmtId="0" fontId="54" fillId="25" borderId="0" xfId="63" applyFont="1" applyFill="1" applyBorder="1" applyAlignment="1">
      <alignment horizontal="left" vertical="center" wrapText="1"/>
    </xf>
    <xf numFmtId="170" fontId="117" fillId="26" borderId="0" xfId="70" applyNumberFormat="1" applyFont="1" applyFill="1" applyBorder="1" applyAlignment="1">
      <alignment horizontal="right" vertical="center" wrapText="1"/>
    </xf>
    <xf numFmtId="165" fontId="117" fillId="26" borderId="0" xfId="70" applyNumberFormat="1" applyFont="1" applyFill="1" applyBorder="1" applyAlignment="1">
      <alignment horizontal="right" vertical="center" wrapText="1" indent="2"/>
    </xf>
    <xf numFmtId="3" fontId="117" fillId="26" borderId="0" xfId="70" applyNumberFormat="1" applyFont="1" applyFill="1" applyBorder="1" applyAlignment="1">
      <alignment horizontal="right" vertical="center" wrapText="1"/>
    </xf>
    <xf numFmtId="166" fontId="117" fillId="25" borderId="0" xfId="70" applyNumberFormat="1" applyFont="1" applyFill="1" applyBorder="1" applyAlignment="1">
      <alignment horizontal="right" vertical="center" wrapText="1" indent="2"/>
    </xf>
    <xf numFmtId="0" fontId="44" fillId="25" borderId="0" xfId="70" applyFont="1" applyFill="1" applyBorder="1" applyAlignment="1">
      <alignment vertical="center"/>
    </xf>
    <xf numFmtId="0" fontId="117" fillId="25" borderId="0" xfId="63" applyFont="1" applyFill="1" applyBorder="1" applyAlignment="1">
      <alignment horizontal="left" vertical="center" wrapText="1"/>
    </xf>
    <xf numFmtId="0" fontId="117" fillId="24" borderId="0" xfId="40" applyFont="1" applyFill="1" applyBorder="1" applyAlignment="1">
      <alignment horizontal="left" vertical="center"/>
    </xf>
    <xf numFmtId="4" fontId="44" fillId="25" borderId="0" xfId="63" applyNumberFormat="1" applyFont="1" applyFill="1" applyBorder="1" applyAlignment="1">
      <alignment horizontal="left" vertical="center" wrapText="1"/>
    </xf>
    <xf numFmtId="170" fontId="44" fillId="26" borderId="0" xfId="70" applyNumberFormat="1" applyFont="1" applyFill="1" applyBorder="1" applyAlignment="1">
      <alignment horizontal="right" vertical="center" wrapText="1"/>
    </xf>
    <xf numFmtId="165" fontId="44" fillId="26" borderId="0" xfId="70" applyNumberFormat="1" applyFont="1" applyFill="1" applyBorder="1" applyAlignment="1">
      <alignment horizontal="right" vertical="center" wrapText="1" indent="2"/>
    </xf>
    <xf numFmtId="3" fontId="44" fillId="26" borderId="0" xfId="70" applyNumberFormat="1" applyFont="1" applyFill="1" applyBorder="1" applyAlignment="1">
      <alignment horizontal="right" vertical="center" wrapText="1"/>
    </xf>
    <xf numFmtId="166" fontId="44" fillId="25" borderId="0" xfId="70" applyNumberFormat="1" applyFont="1" applyFill="1" applyBorder="1" applyAlignment="1">
      <alignment horizontal="right" vertical="center" wrapText="1" indent="2"/>
    </xf>
    <xf numFmtId="4" fontId="44" fillId="26" borderId="0" xfId="63" applyNumberFormat="1" applyFont="1" applyFill="1" applyBorder="1" applyAlignment="1">
      <alignment horizontal="left" vertical="center" wrapText="1"/>
    </xf>
    <xf numFmtId="170" fontId="117" fillId="26" borderId="0" xfId="70" applyNumberFormat="1" applyFont="1" applyFill="1" applyBorder="1" applyAlignment="1">
      <alignment horizontal="right" vertical="center"/>
    </xf>
    <xf numFmtId="165" fontId="117" fillId="26" borderId="0" xfId="70" applyNumberFormat="1" applyFont="1" applyFill="1" applyBorder="1" applyAlignment="1">
      <alignment horizontal="right" vertical="center" indent="2"/>
    </xf>
    <xf numFmtId="0" fontId="117" fillId="27" borderId="0" xfId="66" applyFont="1" applyFill="1" applyBorder="1" applyAlignment="1">
      <alignment horizontal="left" vertical="center"/>
    </xf>
    <xf numFmtId="0" fontId="117" fillId="27" borderId="0" xfId="40" applyFont="1" applyFill="1" applyBorder="1" applyAlignment="1">
      <alignment vertical="center"/>
    </xf>
    <xf numFmtId="170" fontId="44" fillId="26" borderId="0" xfId="70" applyNumberFormat="1" applyFont="1" applyFill="1" applyBorder="1" applyAlignment="1">
      <alignment horizontal="right" vertical="center"/>
    </xf>
    <xf numFmtId="165" fontId="44" fillId="26" borderId="0" xfId="70" applyNumberFormat="1" applyFont="1" applyFill="1" applyBorder="1" applyAlignment="1">
      <alignment horizontal="right" vertical="center" indent="2"/>
    </xf>
    <xf numFmtId="0" fontId="44" fillId="26" borderId="0" xfId="70" applyFont="1" applyFill="1" applyAlignment="1">
      <alignment vertical="center" wrapText="1"/>
    </xf>
    <xf numFmtId="0" fontId="44" fillId="26" borderId="0" xfId="70" applyFont="1" applyFill="1" applyBorder="1" applyAlignment="1">
      <alignment vertical="center" wrapText="1"/>
    </xf>
    <xf numFmtId="0" fontId="44" fillId="26" borderId="0" xfId="63" applyFont="1" applyFill="1" applyBorder="1" applyAlignment="1">
      <alignment horizontal="left" vertical="center" wrapText="1"/>
    </xf>
    <xf numFmtId="0" fontId="44" fillId="26" borderId="0" xfId="70" quotePrefix="1" applyFont="1" applyFill="1" applyBorder="1" applyAlignment="1">
      <alignment vertical="center" wrapText="1"/>
    </xf>
    <xf numFmtId="0" fontId="44" fillId="25" borderId="0" xfId="70" quotePrefix="1" applyFont="1" applyFill="1" applyBorder="1" applyAlignment="1">
      <alignment vertical="center" wrapText="1"/>
    </xf>
    <xf numFmtId="0" fontId="44" fillId="25" borderId="0" xfId="70" applyFont="1" applyFill="1" applyBorder="1" applyAlignment="1">
      <alignment vertical="center" wrapText="1"/>
    </xf>
    <xf numFmtId="0" fontId="119" fillId="0" borderId="0" xfId="70" applyFont="1"/>
    <xf numFmtId="0" fontId="117" fillId="26" borderId="0" xfId="70" applyFont="1" applyFill="1" applyBorder="1" applyAlignment="1">
      <alignment horizontal="right" vertical="center"/>
    </xf>
    <xf numFmtId="0" fontId="54" fillId="25" borderId="0" xfId="70" applyFont="1" applyFill="1" applyBorder="1" applyAlignment="1">
      <alignment vertical="top"/>
    </xf>
    <xf numFmtId="0" fontId="44" fillId="25" borderId="0" xfId="70" applyFont="1" applyFill="1" applyBorder="1" applyAlignment="1">
      <alignment vertical="top"/>
    </xf>
    <xf numFmtId="1" fontId="44" fillId="25" borderId="0" xfId="70" applyNumberFormat="1" applyFont="1" applyFill="1" applyBorder="1" applyAlignment="1">
      <alignment vertical="top"/>
    </xf>
    <xf numFmtId="0" fontId="119" fillId="25" borderId="0" xfId="70" applyNumberFormat="1" applyFont="1" applyFill="1" applyBorder="1" applyAlignment="1">
      <alignment vertical="top"/>
    </xf>
    <xf numFmtId="0" fontId="119" fillId="26" borderId="32" xfId="62" applyFont="1" applyFill="1" applyBorder="1" applyAlignment="1">
      <alignment vertical="center"/>
    </xf>
    <xf numFmtId="0" fontId="124" fillId="26" borderId="31" xfId="62" applyFont="1" applyFill="1" applyBorder="1" applyAlignment="1">
      <alignment vertical="center"/>
    </xf>
    <xf numFmtId="0" fontId="76" fillId="25" borderId="0" xfId="62" applyFont="1" applyFill="1" applyBorder="1" applyAlignment="1">
      <alignment vertical="center"/>
    </xf>
    <xf numFmtId="0" fontId="17" fillId="25" borderId="12" xfId="0" applyFont="1" applyFill="1" applyBorder="1" applyAlignment="1">
      <alignment horizontal="center"/>
    </xf>
    <xf numFmtId="0" fontId="47" fillId="26" borderId="31" xfId="63" applyFont="1" applyFill="1" applyBorder="1" applyAlignment="1">
      <alignment horizontal="left" vertical="center"/>
    </xf>
    <xf numFmtId="0" fontId="47" fillId="26" borderId="32" xfId="63" applyFont="1" applyFill="1" applyBorder="1" applyAlignment="1">
      <alignment horizontal="left" vertical="center"/>
    </xf>
    <xf numFmtId="176" fontId="29" fillId="27" borderId="69" xfId="220" applyNumberFormat="1" applyFont="1" applyFill="1" applyBorder="1" applyAlignment="1">
      <alignment horizontal="center" wrapText="1"/>
    </xf>
    <xf numFmtId="0" fontId="76" fillId="25" borderId="0" xfId="0" applyFont="1" applyFill="1" applyBorder="1" applyAlignment="1">
      <alignment horizontal="left"/>
    </xf>
    <xf numFmtId="0" fontId="11" fillId="25" borderId="0" xfId="0" applyFont="1" applyFill="1" applyBorder="1"/>
    <xf numFmtId="0" fontId="16" fillId="25" borderId="0" xfId="0" applyFont="1" applyFill="1" applyBorder="1"/>
    <xf numFmtId="0" fontId="17" fillId="26" borderId="11" xfId="0" applyFont="1" applyFill="1" applyBorder="1" applyAlignment="1">
      <alignment horizontal="center"/>
    </xf>
    <xf numFmtId="0" fontId="17" fillId="26" borderId="13" xfId="62" applyFont="1" applyFill="1" applyBorder="1" applyAlignment="1">
      <alignment horizontal="center" vertical="center"/>
    </xf>
    <xf numFmtId="3" fontId="118" fillId="26" borderId="0" xfId="70" applyNumberFormat="1" applyFont="1" applyFill="1" applyBorder="1" applyAlignment="1" applyProtection="1">
      <alignment horizontal="right"/>
      <protection locked="0"/>
    </xf>
    <xf numFmtId="0" fontId="17" fillId="25" borderId="67" xfId="0" applyFont="1" applyFill="1" applyBorder="1" applyAlignment="1">
      <alignment horizontal="center"/>
    </xf>
    <xf numFmtId="0" fontId="17" fillId="25" borderId="56" xfId="62" applyFont="1" applyFill="1" applyBorder="1" applyAlignment="1">
      <alignment horizontal="center"/>
    </xf>
    <xf numFmtId="0" fontId="17" fillId="25" borderId="12" xfId="62" applyFont="1" applyFill="1" applyBorder="1" applyAlignment="1">
      <alignment horizontal="center"/>
    </xf>
    <xf numFmtId="165" fontId="9" fillId="26" borderId="0" xfId="0" applyNumberFormat="1" applyFont="1" applyFill="1" applyBorder="1" applyAlignment="1">
      <alignment horizontal="right" indent="1"/>
    </xf>
    <xf numFmtId="166" fontId="134" fillId="26" borderId="0" xfId="62" applyNumberFormat="1" applyFont="1" applyFill="1" applyBorder="1" applyAlignment="1">
      <alignment horizontal="right" indent="1"/>
    </xf>
    <xf numFmtId="166" fontId="134" fillId="26" borderId="10" xfId="62" applyNumberFormat="1" applyFont="1" applyFill="1" applyBorder="1" applyAlignment="1">
      <alignment horizontal="right" indent="1"/>
    </xf>
    <xf numFmtId="0" fontId="17" fillId="25" borderId="18" xfId="70" applyFont="1" applyFill="1" applyBorder="1" applyAlignment="1">
      <alignment horizontal="right"/>
    </xf>
    <xf numFmtId="3" fontId="84" fillId="26" borderId="0" xfId="70" applyNumberFormat="1" applyFont="1" applyFill="1" applyBorder="1" applyAlignment="1">
      <alignment horizontal="left"/>
    </xf>
    <xf numFmtId="3" fontId="117" fillId="27" borderId="0" xfId="40" applyNumberFormat="1" applyFont="1" applyFill="1" applyBorder="1" applyAlignment="1">
      <alignment vertical="center" wrapText="1"/>
    </xf>
    <xf numFmtId="3" fontId="128" fillId="26" borderId="0" xfId="70" applyNumberFormat="1" applyFont="1" applyFill="1" applyBorder="1" applyAlignment="1">
      <alignment horizontal="right"/>
    </xf>
    <xf numFmtId="3" fontId="14" fillId="25" borderId="0" xfId="70" applyNumberFormat="1" applyFont="1" applyFill="1" applyBorder="1" applyAlignment="1">
      <alignment horizontal="right"/>
    </xf>
    <xf numFmtId="3" fontId="9" fillId="25" borderId="0" xfId="70" applyNumberFormat="1" applyFont="1" applyFill="1" applyBorder="1" applyAlignment="1">
      <alignment horizontal="right"/>
    </xf>
    <xf numFmtId="3" fontId="14" fillId="26" borderId="0" xfId="70" applyNumberFormat="1" applyFont="1" applyFill="1" applyBorder="1" applyAlignment="1">
      <alignment horizontal="right" vertical="center"/>
    </xf>
    <xf numFmtId="3" fontId="9" fillId="26" borderId="0" xfId="70" applyNumberFormat="1" applyFont="1" applyFill="1" applyBorder="1" applyAlignment="1">
      <alignment horizontal="right" vertical="center"/>
    </xf>
    <xf numFmtId="3" fontId="14" fillId="26" borderId="0" xfId="70" applyNumberFormat="1" applyFont="1" applyFill="1" applyBorder="1" applyAlignment="1">
      <alignment horizontal="right"/>
    </xf>
    <xf numFmtId="3" fontId="9" fillId="26" borderId="0" xfId="70" applyNumberFormat="1" applyFont="1" applyFill="1" applyBorder="1" applyAlignment="1">
      <alignment horizontal="right"/>
    </xf>
    <xf numFmtId="0" fontId="35" fillId="25" borderId="0" xfId="62" applyFont="1" applyFill="1" applyBorder="1"/>
    <xf numFmtId="164" fontId="116" fillId="37" borderId="0" xfId="40" applyNumberFormat="1" applyFont="1" applyFill="1" applyBorder="1" applyAlignment="1">
      <alignment vertical="center" readingOrder="1"/>
    </xf>
    <xf numFmtId="0" fontId="11" fillId="25" borderId="0" xfId="0" applyFont="1" applyFill="1" applyBorder="1"/>
    <xf numFmtId="0" fontId="17" fillId="25" borderId="0" xfId="70" applyFont="1" applyFill="1" applyBorder="1" applyAlignment="1">
      <alignment horizontal="left"/>
    </xf>
    <xf numFmtId="0" fontId="15" fillId="25" borderId="22" xfId="70" applyFont="1" applyFill="1" applyBorder="1" applyAlignment="1">
      <alignment horizontal="left"/>
    </xf>
    <xf numFmtId="3" fontId="84" fillId="26" borderId="0" xfId="70" applyNumberFormat="1" applyFont="1" applyFill="1" applyBorder="1" applyAlignment="1">
      <alignment horizontal="left"/>
    </xf>
    <xf numFmtId="0" fontId="17" fillId="25" borderId="12" xfId="51" applyFont="1" applyFill="1" applyBorder="1" applyAlignment="1">
      <alignment horizontal="center" vertical="center"/>
    </xf>
    <xf numFmtId="0" fontId="22" fillId="24" borderId="0" xfId="61" applyFont="1" applyFill="1" applyBorder="1" applyAlignment="1">
      <alignment horizontal="left" wrapText="1"/>
    </xf>
    <xf numFmtId="0" fontId="16" fillId="25" borderId="0" xfId="0" applyFont="1" applyFill="1" applyBorder="1"/>
    <xf numFmtId="0" fontId="39" fillId="25" borderId="0" xfId="0" applyFont="1" applyFill="1" applyBorder="1" applyAlignment="1">
      <alignment horizontal="left"/>
    </xf>
    <xf numFmtId="0" fontId="14" fillId="25" borderId="22" xfId="70" applyFont="1" applyFill="1" applyBorder="1" applyAlignment="1">
      <alignment horizontal="left"/>
    </xf>
    <xf numFmtId="0" fontId="9" fillId="25" borderId="22" xfId="70" applyFont="1" applyFill="1" applyBorder="1"/>
    <xf numFmtId="0" fontId="18" fillId="25" borderId="22" xfId="70" applyFont="1" applyFill="1" applyBorder="1"/>
    <xf numFmtId="0" fontId="126" fillId="25" borderId="0" xfId="70" applyFont="1" applyFill="1" applyBorder="1"/>
    <xf numFmtId="0" fontId="44" fillId="0" borderId="0" xfId="70" applyFont="1" applyBorder="1"/>
    <xf numFmtId="172" fontId="18" fillId="25" borderId="0" xfId="70" applyNumberFormat="1" applyFont="1" applyFill="1" applyBorder="1" applyAlignment="1"/>
    <xf numFmtId="0" fontId="119" fillId="25" borderId="20" xfId="70" applyFont="1" applyFill="1" applyBorder="1" applyAlignment="1">
      <alignment vertical="center"/>
    </xf>
    <xf numFmtId="0" fontId="20" fillId="38" borderId="79" xfId="70" applyFont="1" applyFill="1" applyBorder="1" applyAlignment="1">
      <alignment horizontal="center" vertical="center"/>
    </xf>
    <xf numFmtId="0" fontId="15" fillId="25" borderId="22" xfId="70" applyFont="1" applyFill="1" applyBorder="1" applyAlignment="1"/>
    <xf numFmtId="0" fontId="15" fillId="25" borderId="23" xfId="70" applyFont="1" applyFill="1" applyBorder="1" applyAlignment="1"/>
    <xf numFmtId="0" fontId="77" fillId="25" borderId="0" xfId="70" applyFont="1" applyFill="1" applyBorder="1"/>
    <xf numFmtId="0" fontId="80" fillId="25" borderId="0" xfId="70" applyFont="1" applyFill="1" applyBorder="1" applyAlignment="1">
      <alignment vertical="center"/>
    </xf>
    <xf numFmtId="0" fontId="30" fillId="25" borderId="0" xfId="70" applyFont="1" applyFill="1" applyBorder="1"/>
    <xf numFmtId="0" fontId="76" fillId="25" borderId="0" xfId="70" applyFont="1" applyFill="1" applyBorder="1"/>
    <xf numFmtId="3" fontId="8" fillId="26" borderId="19" xfId="70" applyNumberFormat="1" applyFill="1" applyBorder="1" applyAlignment="1">
      <alignment horizontal="center"/>
    </xf>
    <xf numFmtId="3" fontId="17" fillId="26" borderId="19" xfId="40" applyNumberFormat="1" applyFont="1" applyFill="1" applyBorder="1" applyAlignment="1">
      <alignment horizontal="right" wrapText="1"/>
    </xf>
    <xf numFmtId="164" fontId="76" fillId="26" borderId="19" xfId="40" applyNumberFormat="1" applyFont="1" applyFill="1" applyBorder="1" applyAlignment="1">
      <alignment horizontal="right" indent="1"/>
    </xf>
    <xf numFmtId="0" fontId="77" fillId="26" borderId="19" xfId="70" applyFont="1" applyFill="1" applyBorder="1"/>
    <xf numFmtId="0" fontId="8" fillId="26" borderId="19" xfId="70" applyFill="1" applyBorder="1"/>
    <xf numFmtId="165" fontId="77" fillId="26" borderId="19" xfId="70" applyNumberFormat="1" applyFont="1" applyFill="1" applyBorder="1" applyAlignment="1">
      <alignment horizontal="center" vertical="center"/>
    </xf>
    <xf numFmtId="165" fontId="8" fillId="26" borderId="19" xfId="70" applyNumberFormat="1" applyFont="1" applyFill="1" applyBorder="1" applyAlignment="1">
      <alignment horizontal="center" vertical="center"/>
    </xf>
    <xf numFmtId="0" fontId="80" fillId="26" borderId="19" xfId="70" applyFont="1" applyFill="1" applyBorder="1" applyAlignment="1">
      <alignment vertical="center"/>
    </xf>
    <xf numFmtId="165" fontId="30" fillId="26" borderId="19" xfId="70" applyNumberFormat="1" applyFont="1" applyFill="1" applyBorder="1" applyAlignment="1">
      <alignment horizontal="center" vertical="center"/>
    </xf>
    <xf numFmtId="165" fontId="76" fillId="26" borderId="19" xfId="70" applyNumberFormat="1" applyFont="1" applyFill="1" applyBorder="1" applyAlignment="1">
      <alignment horizontal="center" vertical="center"/>
    </xf>
    <xf numFmtId="0" fontId="122" fillId="25" borderId="19" xfId="68" applyNumberFormat="1" applyFont="1" applyFill="1" applyBorder="1" applyAlignment="1" applyProtection="1">
      <alignment vertical="justify" wrapText="1"/>
      <protection locked="0"/>
    </xf>
    <xf numFmtId="3" fontId="17" fillId="26" borderId="18" xfId="40" applyNumberFormat="1" applyFont="1" applyFill="1" applyBorder="1" applyAlignment="1">
      <alignment horizontal="right" wrapText="1"/>
    </xf>
    <xf numFmtId="3" fontId="15" fillId="26" borderId="21" xfId="70" applyNumberFormat="1" applyFont="1" applyFill="1" applyBorder="1" applyAlignment="1">
      <alignment horizontal="center"/>
    </xf>
    <xf numFmtId="0" fontId="0" fillId="26" borderId="23" xfId="51" applyFont="1" applyFill="1" applyBorder="1"/>
    <xf numFmtId="0" fontId="0" fillId="26" borderId="20" xfId="51" applyFont="1" applyFill="1" applyBorder="1"/>
    <xf numFmtId="0" fontId="8" fillId="26" borderId="20" xfId="51" applyFont="1" applyFill="1" applyBorder="1"/>
    <xf numFmtId="0" fontId="47" fillId="26" borderId="20" xfId="51" applyFont="1" applyFill="1" applyBorder="1"/>
    <xf numFmtId="0" fontId="100" fillId="27" borderId="20" xfId="61" applyFont="1" applyFill="1" applyBorder="1" applyAlignment="1">
      <alignment horizontal="left" indent="1"/>
    </xf>
    <xf numFmtId="0" fontId="101" fillId="26" borderId="20" xfId="51" applyFont="1" applyFill="1" applyBorder="1"/>
    <xf numFmtId="49" fontId="11" fillId="25" borderId="0" xfId="51" applyNumberFormat="1" applyFont="1" applyFill="1" applyBorder="1"/>
    <xf numFmtId="0" fontId="15" fillId="25" borderId="0" xfId="51" applyFont="1" applyFill="1" applyBorder="1" applyAlignment="1">
      <alignment horizontal="center"/>
    </xf>
    <xf numFmtId="0" fontId="16" fillId="26" borderId="0" xfId="51" applyFont="1" applyFill="1" applyBorder="1"/>
    <xf numFmtId="0" fontId="11" fillId="26" borderId="0" xfId="51" applyFont="1" applyFill="1" applyBorder="1"/>
    <xf numFmtId="0" fontId="34" fillId="26" borderId="0" xfId="51" applyFont="1" applyFill="1" applyBorder="1"/>
    <xf numFmtId="0" fontId="12" fillId="26" borderId="0" xfId="51" applyFont="1" applyFill="1" applyBorder="1"/>
    <xf numFmtId="0" fontId="71" fillId="26" borderId="0" xfId="51" applyFont="1" applyFill="1" applyBorder="1"/>
    <xf numFmtId="0" fontId="65" fillId="26" borderId="0" xfId="51" applyFont="1" applyFill="1" applyBorder="1"/>
    <xf numFmtId="0" fontId="15" fillId="25" borderId="0" xfId="51" applyFont="1" applyFill="1" applyBorder="1"/>
    <xf numFmtId="0" fontId="65" fillId="25" borderId="0" xfId="51" applyFont="1" applyFill="1" applyBorder="1"/>
    <xf numFmtId="172" fontId="18" fillId="25" borderId="0" xfId="52" applyNumberFormat="1" applyFont="1" applyFill="1" applyBorder="1" applyAlignment="1"/>
    <xf numFmtId="0" fontId="18" fillId="25" borderId="0" xfId="51" applyNumberFormat="1" applyFont="1" applyFill="1" applyBorder="1" applyAlignment="1"/>
    <xf numFmtId="0" fontId="20" fillId="30" borderId="20" xfId="52" applyFont="1" applyFill="1" applyBorder="1" applyAlignment="1">
      <alignment horizontal="center" vertical="center"/>
    </xf>
    <xf numFmtId="0" fontId="38" fillId="25" borderId="19" xfId="0" applyFont="1" applyFill="1" applyBorder="1" applyAlignment="1">
      <alignment vertical="center"/>
    </xf>
    <xf numFmtId="0" fontId="38" fillId="25" borderId="19" xfId="0" applyFont="1" applyFill="1" applyBorder="1"/>
    <xf numFmtId="0" fontId="17" fillId="26" borderId="18" xfId="0" applyFont="1" applyFill="1" applyBorder="1" applyAlignment="1"/>
    <xf numFmtId="4" fontId="44" fillId="26" borderId="0" xfId="70" applyNumberFormat="1" applyFont="1" applyFill="1" applyBorder="1" applyAlignment="1">
      <alignment horizontal="right" vertical="center"/>
    </xf>
    <xf numFmtId="0" fontId="118" fillId="27" borderId="0" xfId="40" applyFont="1" applyFill="1" applyBorder="1" applyAlignment="1">
      <alignment vertical="center"/>
    </xf>
    <xf numFmtId="0" fontId="8" fillId="25" borderId="20" xfId="70" applyFill="1" applyBorder="1" applyAlignment="1">
      <alignment vertical="top"/>
    </xf>
    <xf numFmtId="0" fontId="18" fillId="25" borderId="0" xfId="70" applyFont="1" applyFill="1" applyBorder="1" applyAlignment="1">
      <alignment vertical="top"/>
    </xf>
    <xf numFmtId="0" fontId="17" fillId="25" borderId="0" xfId="70" applyFont="1" applyFill="1" applyBorder="1" applyAlignment="1">
      <alignment horizontal="right" vertical="top"/>
    </xf>
    <xf numFmtId="0" fontId="118" fillId="27" borderId="0" xfId="40" applyFont="1" applyFill="1" applyBorder="1" applyAlignment="1">
      <alignment vertical="top"/>
    </xf>
    <xf numFmtId="164" fontId="18" fillId="27" borderId="48" xfId="40" applyNumberFormat="1" applyFont="1" applyFill="1" applyBorder="1" applyAlignment="1">
      <alignment horizontal="center" wrapText="1"/>
    </xf>
    <xf numFmtId="49" fontId="18" fillId="25" borderId="0" xfId="62" applyNumberFormat="1" applyFont="1" applyFill="1" applyBorder="1" applyAlignment="1">
      <alignment horizontal="right"/>
    </xf>
    <xf numFmtId="2" fontId="116" fillId="26" borderId="0" xfId="70" applyNumberFormat="1" applyFont="1" applyFill="1" applyBorder="1" applyAlignment="1">
      <alignment horizontal="center" vertical="center"/>
    </xf>
    <xf numFmtId="2" fontId="116" fillId="26" borderId="0" xfId="70" applyNumberFormat="1" applyFont="1" applyFill="1" applyBorder="1" applyAlignment="1">
      <alignment horizontal="center"/>
    </xf>
    <xf numFmtId="0" fontId="18" fillId="36" borderId="0" xfId="62" applyFont="1" applyFill="1" applyBorder="1" applyAlignment="1">
      <alignment vertical="center"/>
    </xf>
    <xf numFmtId="164" fontId="34" fillId="36" borderId="0" xfId="40" applyNumberFormat="1" applyFont="1" applyFill="1" applyBorder="1" applyAlignment="1">
      <alignment horizontal="left" vertical="center" wrapText="1"/>
    </xf>
    <xf numFmtId="0" fontId="18" fillId="36" borderId="0" xfId="62" applyFont="1" applyFill="1" applyBorder="1" applyAlignment="1">
      <alignment vertical="center" wrapText="1"/>
    </xf>
    <xf numFmtId="0" fontId="22" fillId="25" borderId="0" xfId="62" applyFont="1" applyFill="1" applyBorder="1" applyAlignment="1">
      <alignment vertical="center" wrapText="1"/>
    </xf>
    <xf numFmtId="0" fontId="136" fillId="25" borderId="0" xfId="63" applyFont="1" applyFill="1" applyBorder="1" applyAlignment="1">
      <alignment horizontal="center" vertical="center"/>
    </xf>
    <xf numFmtId="0" fontId="14" fillId="25" borderId="0" xfId="63" applyFont="1" applyFill="1" applyBorder="1" applyAlignment="1">
      <alignment horizontal="right"/>
    </xf>
    <xf numFmtId="0" fontId="12" fillId="25" borderId="19" xfId="63" applyFont="1" applyFill="1" applyBorder="1" applyAlignment="1">
      <alignment horizontal="right" vertical="center"/>
    </xf>
    <xf numFmtId="0" fontId="136" fillId="25" borderId="19" xfId="63" applyFont="1" applyFill="1" applyBorder="1"/>
    <xf numFmtId="0" fontId="17" fillId="25" borderId="0" xfId="63" applyFont="1" applyFill="1" applyBorder="1" applyAlignment="1">
      <alignment horizontal="center" vertical="center" wrapText="1"/>
    </xf>
    <xf numFmtId="0" fontId="47" fillId="25" borderId="0" xfId="63" applyFont="1" applyFill="1" applyBorder="1"/>
    <xf numFmtId="0" fontId="17" fillId="0" borderId="0" xfId="63" applyFont="1" applyBorder="1" applyAlignment="1">
      <alignment horizontal="center" vertical="center" wrapText="1"/>
    </xf>
    <xf numFmtId="0" fontId="12" fillId="25" borderId="19" xfId="63" applyFont="1" applyFill="1" applyBorder="1" applyAlignment="1"/>
    <xf numFmtId="0" fontId="8" fillId="25" borderId="0" xfId="227" applyFill="1" applyBorder="1" applyProtection="1"/>
    <xf numFmtId="0" fontId="8" fillId="25" borderId="18" xfId="227" applyFill="1" applyBorder="1" applyProtection="1"/>
    <xf numFmtId="0" fontId="19" fillId="25" borderId="18" xfId="227" applyFont="1" applyFill="1" applyBorder="1" applyAlignment="1" applyProtection="1">
      <alignment horizontal="left"/>
    </xf>
    <xf numFmtId="0" fontId="8" fillId="26" borderId="0" xfId="227" applyFill="1" applyBorder="1" applyProtection="1"/>
    <xf numFmtId="0" fontId="8" fillId="25" borderId="0" xfId="227" applyFill="1" applyProtection="1"/>
    <xf numFmtId="0" fontId="8" fillId="0" borderId="0" xfId="227" applyProtection="1">
      <protection locked="0"/>
    </xf>
    <xf numFmtId="0" fontId="8" fillId="25" borderId="22" xfId="227" applyFill="1" applyBorder="1" applyProtection="1"/>
    <xf numFmtId="0" fontId="8" fillId="25" borderId="20" xfId="227" applyFill="1" applyBorder="1" applyProtection="1"/>
    <xf numFmtId="0" fontId="8" fillId="0" borderId="0" xfId="227" applyBorder="1" applyProtection="1"/>
    <xf numFmtId="0" fontId="66" fillId="25" borderId="0" xfId="227" applyFont="1" applyFill="1" applyBorder="1" applyProtection="1"/>
    <xf numFmtId="0" fontId="8" fillId="25" borderId="0" xfId="227" applyFill="1" applyAlignment="1" applyProtection="1">
      <alignment vertical="center"/>
    </xf>
    <xf numFmtId="0" fontId="8" fillId="25" borderId="20" xfId="227" applyFill="1" applyBorder="1" applyAlignment="1" applyProtection="1">
      <alignment vertical="center"/>
    </xf>
    <xf numFmtId="0" fontId="8" fillId="0" borderId="0" xfId="227" applyAlignment="1" applyProtection="1">
      <alignment vertical="center"/>
      <protection locked="0"/>
    </xf>
    <xf numFmtId="0" fontId="19" fillId="25" borderId="20" xfId="227" applyFont="1" applyFill="1" applyBorder="1" applyProtection="1"/>
    <xf numFmtId="0" fontId="17" fillId="25" borderId="0" xfId="227" applyFont="1" applyFill="1" applyBorder="1" applyAlignment="1" applyProtection="1">
      <alignment horizontal="center" vertical="center"/>
    </xf>
    <xf numFmtId="0" fontId="17" fillId="25" borderId="13" xfId="227" applyFont="1" applyFill="1" applyBorder="1" applyAlignment="1" applyProtection="1">
      <alignment horizontal="right" vertical="center"/>
    </xf>
    <xf numFmtId="0" fontId="17" fillId="25" borderId="13" xfId="227" applyFont="1" applyFill="1" applyBorder="1" applyAlignment="1" applyProtection="1">
      <alignment horizontal="center" vertical="center"/>
    </xf>
    <xf numFmtId="0" fontId="17" fillId="25" borderId="13" xfId="227" applyFont="1" applyFill="1" applyBorder="1" applyAlignment="1" applyProtection="1">
      <alignment vertical="center"/>
    </xf>
    <xf numFmtId="0" fontId="17" fillId="25" borderId="13" xfId="227" applyFont="1" applyFill="1" applyBorder="1" applyAlignment="1" applyProtection="1">
      <alignment horizontal="center"/>
    </xf>
    <xf numFmtId="0" fontId="17" fillId="25" borderId="13" xfId="227" applyFont="1" applyFill="1" applyBorder="1" applyAlignment="1" applyProtection="1">
      <alignment horizontal="right"/>
    </xf>
    <xf numFmtId="0" fontId="17" fillId="25" borderId="13" xfId="227" applyFont="1" applyFill="1" applyBorder="1" applyAlignment="1" applyProtection="1"/>
    <xf numFmtId="0" fontId="16" fillId="25" borderId="0" xfId="227" applyFont="1" applyFill="1" applyBorder="1" applyProtection="1"/>
    <xf numFmtId="0" fontId="62" fillId="25" borderId="0" xfId="227" applyFont="1" applyFill="1" applyProtection="1"/>
    <xf numFmtId="0" fontId="62" fillId="25" borderId="20" xfId="227" applyFont="1" applyFill="1" applyBorder="1" applyProtection="1"/>
    <xf numFmtId="0" fontId="62" fillId="0" borderId="0" xfId="227" applyFont="1" applyProtection="1">
      <protection locked="0"/>
    </xf>
    <xf numFmtId="0" fontId="19" fillId="25" borderId="0" xfId="227" applyFont="1" applyFill="1" applyBorder="1" applyProtection="1"/>
    <xf numFmtId="0" fontId="11" fillId="25" borderId="0" xfId="227" applyFont="1" applyFill="1" applyBorder="1" applyProtection="1"/>
    <xf numFmtId="0" fontId="19" fillId="0" borderId="0" xfId="227" applyFont="1" applyBorder="1" applyProtection="1"/>
    <xf numFmtId="0" fontId="65" fillId="25" borderId="0" xfId="227" applyFont="1" applyFill="1" applyBorder="1" applyProtection="1"/>
    <xf numFmtId="0" fontId="63" fillId="25" borderId="0" xfId="227" applyFont="1" applyFill="1" applyProtection="1"/>
    <xf numFmtId="0" fontId="69" fillId="25" borderId="0" xfId="227" applyFont="1" applyFill="1" applyBorder="1" applyProtection="1"/>
    <xf numFmtId="0" fontId="63" fillId="0" borderId="0" xfId="227" applyFont="1" applyProtection="1">
      <protection locked="0"/>
    </xf>
    <xf numFmtId="0" fontId="22" fillId="0" borderId="0" xfId="227" applyFont="1" applyBorder="1" applyAlignment="1" applyProtection="1"/>
    <xf numFmtId="0" fontId="8" fillId="25" borderId="0" xfId="227" applyFill="1" applyBorder="1" applyAlignment="1" applyProtection="1">
      <alignment vertical="center"/>
    </xf>
    <xf numFmtId="0" fontId="47" fillId="25" borderId="0" xfId="227" applyFont="1" applyFill="1" applyProtection="1"/>
    <xf numFmtId="0" fontId="47" fillId="25" borderId="20" xfId="227" applyFont="1" applyFill="1" applyBorder="1" applyProtection="1"/>
    <xf numFmtId="0" fontId="12" fillId="25" borderId="0" xfId="227" applyFont="1" applyFill="1" applyBorder="1" applyProtection="1"/>
    <xf numFmtId="0" fontId="47" fillId="0" borderId="0" xfId="227" applyFont="1" applyProtection="1">
      <protection locked="0"/>
    </xf>
    <xf numFmtId="166" fontId="18" fillId="26" borderId="0" xfId="227" applyNumberFormat="1" applyFont="1" applyFill="1" applyBorder="1" applyAlignment="1" applyProtection="1">
      <alignment horizontal="right"/>
      <protection locked="0"/>
    </xf>
    <xf numFmtId="0" fontId="35" fillId="25" borderId="0" xfId="227" applyFont="1" applyFill="1" applyBorder="1" applyProtection="1"/>
    <xf numFmtId="0" fontId="82" fillId="25" borderId="0" xfId="227" applyFont="1" applyFill="1" applyBorder="1" applyAlignment="1" applyProtection="1">
      <alignment horizontal="left" vertical="center"/>
    </xf>
    <xf numFmtId="1" fontId="18" fillId="25" borderId="0" xfId="227" applyNumberFormat="1" applyFont="1" applyFill="1" applyBorder="1" applyAlignment="1" applyProtection="1">
      <alignment horizontal="center"/>
    </xf>
    <xf numFmtId="3" fontId="18" fillId="25" borderId="0" xfId="227" applyNumberFormat="1" applyFont="1" applyFill="1" applyBorder="1" applyAlignment="1" applyProtection="1">
      <alignment horizontal="center"/>
    </xf>
    <xf numFmtId="0" fontId="15" fillId="25" borderId="22" xfId="227" applyFont="1" applyFill="1" applyBorder="1" applyAlignment="1" applyProtection="1">
      <alignment horizontal="left"/>
    </xf>
    <xf numFmtId="0" fontId="22" fillId="25" borderId="22" xfId="227" applyFont="1" applyFill="1" applyBorder="1" applyProtection="1"/>
    <xf numFmtId="0" fontId="47" fillId="25" borderId="22" xfId="227" applyFont="1" applyFill="1" applyBorder="1" applyAlignment="1" applyProtection="1">
      <alignment horizontal="left"/>
    </xf>
    <xf numFmtId="0" fontId="8" fillId="25" borderId="21" xfId="227" applyFill="1" applyBorder="1" applyProtection="1"/>
    <xf numFmtId="0" fontId="8" fillId="25" borderId="19" xfId="227" applyFill="1" applyBorder="1" applyProtection="1"/>
    <xf numFmtId="0" fontId="17" fillId="25" borderId="0" xfId="227" applyFont="1" applyFill="1" applyBorder="1" applyAlignment="1" applyProtection="1">
      <alignment horizontal="center"/>
    </xf>
    <xf numFmtId="0" fontId="8" fillId="25" borderId="0" xfId="227" applyFill="1" applyBorder="1" applyAlignment="1" applyProtection="1">
      <alignment vertical="justify"/>
    </xf>
    <xf numFmtId="0" fontId="11" fillId="25" borderId="19" xfId="227" applyFont="1" applyFill="1" applyBorder="1" applyProtection="1"/>
    <xf numFmtId="0" fontId="64" fillId="25" borderId="0" xfId="227" applyFont="1" applyFill="1" applyBorder="1" applyProtection="1"/>
    <xf numFmtId="0" fontId="65" fillId="25" borderId="19" xfId="227" applyFont="1" applyFill="1" applyBorder="1" applyProtection="1"/>
    <xf numFmtId="0" fontId="9" fillId="25" borderId="0" xfId="227" applyFont="1" applyFill="1" applyBorder="1" applyProtection="1"/>
    <xf numFmtId="0" fontId="19" fillId="25" borderId="0" xfId="227" applyFont="1" applyFill="1" applyProtection="1"/>
    <xf numFmtId="0" fontId="18" fillId="25" borderId="0" xfId="227" applyFont="1" applyFill="1" applyBorder="1" applyProtection="1"/>
    <xf numFmtId="0" fontId="16" fillId="25" borderId="19" xfId="227" applyFont="1" applyFill="1" applyBorder="1" applyProtection="1"/>
    <xf numFmtId="0" fontId="19" fillId="0" borderId="0" xfId="227" applyFont="1" applyProtection="1">
      <protection locked="0"/>
    </xf>
    <xf numFmtId="0" fontId="17" fillId="25" borderId="0" xfId="227" applyFont="1" applyFill="1" applyBorder="1" applyAlignment="1" applyProtection="1">
      <alignment horizontal="left"/>
    </xf>
    <xf numFmtId="0" fontId="12" fillId="25" borderId="19" xfId="227" applyFont="1" applyFill="1" applyBorder="1" applyProtection="1"/>
    <xf numFmtId="165" fontId="18" fillId="25" borderId="0" xfId="227" applyNumberFormat="1" applyFont="1" applyFill="1" applyBorder="1" applyAlignment="1" applyProtection="1">
      <alignment horizontal="center"/>
    </xf>
    <xf numFmtId="165" fontId="9" fillId="25" borderId="0" xfId="227" applyNumberFormat="1" applyFont="1" applyFill="1" applyBorder="1" applyAlignment="1" applyProtection="1">
      <alignment horizontal="center"/>
    </xf>
    <xf numFmtId="0" fontId="62" fillId="25" borderId="0" xfId="227" applyFont="1" applyFill="1" applyBorder="1" applyProtection="1"/>
    <xf numFmtId="166" fontId="76" fillId="26" borderId="0" xfId="227" applyNumberFormat="1" applyFont="1" applyFill="1" applyBorder="1" applyAlignment="1" applyProtection="1">
      <alignment horizontal="right"/>
    </xf>
    <xf numFmtId="166" fontId="17" fillId="26" borderId="0" xfId="227" applyNumberFormat="1" applyFont="1" applyFill="1" applyBorder="1" applyAlignment="1" applyProtection="1">
      <alignment horizontal="right"/>
    </xf>
    <xf numFmtId="166" fontId="18" fillId="26" borderId="0" xfId="227" applyNumberFormat="1" applyFont="1" applyFill="1" applyBorder="1" applyAlignment="1" applyProtection="1">
      <alignment horizontal="right"/>
    </xf>
    <xf numFmtId="168" fontId="61" fillId="25" borderId="0" xfId="227" applyNumberFormat="1" applyFont="1" applyFill="1" applyBorder="1" applyAlignment="1" applyProtection="1">
      <alignment horizontal="center"/>
    </xf>
    <xf numFmtId="165" fontId="114" fillId="25" borderId="0" xfId="227" applyNumberFormat="1" applyFont="1" applyFill="1" applyBorder="1" applyAlignment="1" applyProtection="1">
      <alignment horizontal="center"/>
    </xf>
    <xf numFmtId="165" fontId="22" fillId="25" borderId="0" xfId="227" applyNumberFormat="1" applyFont="1" applyFill="1" applyBorder="1" applyAlignment="1" applyProtection="1">
      <alignment horizontal="right"/>
    </xf>
    <xf numFmtId="0" fontId="47" fillId="25" borderId="0" xfId="227" applyFont="1" applyFill="1" applyBorder="1" applyProtection="1"/>
    <xf numFmtId="0" fontId="20" fillId="30" borderId="19" xfId="227" applyFont="1" applyFill="1" applyBorder="1" applyAlignment="1" applyProtection="1">
      <alignment horizontal="center" vertical="center"/>
    </xf>
    <xf numFmtId="0" fontId="8" fillId="0" borderId="0" xfId="227" applyProtection="1"/>
    <xf numFmtId="0" fontId="15" fillId="25" borderId="23" xfId="227" applyFont="1" applyFill="1" applyBorder="1" applyAlignment="1" applyProtection="1">
      <alignment horizontal="left"/>
    </xf>
    <xf numFmtId="0" fontId="15" fillId="25" borderId="20" xfId="227" applyFont="1" applyFill="1" applyBorder="1" applyAlignment="1" applyProtection="1">
      <alignment horizontal="left"/>
    </xf>
    <xf numFmtId="0" fontId="22" fillId="0" borderId="0" xfId="227" applyFont="1" applyBorder="1" applyAlignment="1" applyProtection="1">
      <alignment vertical="center"/>
    </xf>
    <xf numFmtId="0" fontId="15" fillId="25" borderId="0" xfId="227" applyFont="1" applyFill="1" applyBorder="1" applyAlignment="1" applyProtection="1">
      <alignment horizontal="left"/>
    </xf>
    <xf numFmtId="0" fontId="47" fillId="25" borderId="0" xfId="227" applyFont="1" applyFill="1" applyBorder="1" applyAlignment="1" applyProtection="1">
      <alignment horizontal="left"/>
    </xf>
    <xf numFmtId="0" fontId="8" fillId="25" borderId="0" xfId="227" applyFill="1" applyBorder="1" applyAlignment="1" applyProtection="1"/>
    <xf numFmtId="0" fontId="17" fillId="25" borderId="0" xfId="227" applyFont="1" applyFill="1" applyBorder="1" applyAlignment="1" applyProtection="1">
      <alignment horizontal="center" vertical="distributed"/>
    </xf>
    <xf numFmtId="0" fontId="29" fillId="25" borderId="0" xfId="227" applyFont="1" applyFill="1" applyProtection="1"/>
    <xf numFmtId="0" fontId="29" fillId="25" borderId="20" xfId="227" applyFont="1" applyFill="1" applyBorder="1" applyProtection="1"/>
    <xf numFmtId="0" fontId="29" fillId="25" borderId="0" xfId="227" applyFont="1" applyFill="1" applyBorder="1" applyProtection="1"/>
    <xf numFmtId="0" fontId="29" fillId="0" borderId="0" xfId="227" applyFont="1" applyProtection="1">
      <protection locked="0"/>
    </xf>
    <xf numFmtId="0" fontId="27" fillId="25" borderId="0" xfId="227" applyFont="1" applyFill="1" applyProtection="1"/>
    <xf numFmtId="0" fontId="27" fillId="0" borderId="0" xfId="227" applyFont="1" applyProtection="1">
      <protection locked="0"/>
    </xf>
    <xf numFmtId="0" fontId="27" fillId="25" borderId="20" xfId="227" applyFont="1" applyFill="1" applyBorder="1" applyProtection="1"/>
    <xf numFmtId="0" fontId="61" fillId="25" borderId="0" xfId="227" applyFont="1" applyFill="1" applyBorder="1" applyAlignment="1" applyProtection="1">
      <alignment horizontal="left"/>
    </xf>
    <xf numFmtId="0" fontId="30" fillId="25" borderId="20" xfId="227" applyFont="1" applyFill="1" applyBorder="1" applyProtection="1"/>
    <xf numFmtId="0" fontId="115" fillId="25" borderId="0" xfId="227" applyFont="1" applyFill="1" applyProtection="1"/>
    <xf numFmtId="164" fontId="68" fillId="25" borderId="0" xfId="227" applyNumberFormat="1" applyFont="1" applyFill="1" applyBorder="1" applyAlignment="1" applyProtection="1">
      <alignment horizontal="center"/>
    </xf>
    <xf numFmtId="0" fontId="115" fillId="0" borderId="0" xfId="227" applyFont="1" applyProtection="1">
      <protection locked="0"/>
    </xf>
    <xf numFmtId="0" fontId="20" fillId="30" borderId="20" xfId="227" applyFont="1" applyFill="1" applyBorder="1" applyAlignment="1" applyProtection="1">
      <alignment horizontal="center" vertical="center"/>
    </xf>
    <xf numFmtId="0" fontId="8" fillId="25" borderId="0" xfId="62" applyFill="1" applyAlignment="1"/>
    <xf numFmtId="0" fontId="8" fillId="0" borderId="0" xfId="62" applyAlignment="1"/>
    <xf numFmtId="0" fontId="17" fillId="24" borderId="0" xfId="318" applyFont="1" applyFill="1" applyBorder="1" applyAlignment="1">
      <alignment horizontal="left" indent="1"/>
    </xf>
    <xf numFmtId="0" fontId="35" fillId="25" borderId="0" xfId="219" applyFont="1" applyFill="1" applyBorder="1" applyAlignment="1">
      <alignment horizontal="left" wrapText="1" indent="1"/>
    </xf>
    <xf numFmtId="0" fontId="21" fillId="25" borderId="0" xfId="62" applyFont="1" applyFill="1" applyBorder="1" applyAlignment="1">
      <alignment vertical="center"/>
    </xf>
    <xf numFmtId="0" fontId="19" fillId="25" borderId="0" xfId="62" applyFont="1" applyFill="1" applyBorder="1" applyAlignment="1">
      <alignment vertical="center"/>
    </xf>
    <xf numFmtId="0" fontId="53" fillId="25" borderId="0" xfId="62" applyFont="1" applyFill="1" applyAlignment="1">
      <alignment vertical="center"/>
    </xf>
    <xf numFmtId="0" fontId="53" fillId="25" borderId="0" xfId="62" applyFont="1" applyFill="1" applyBorder="1" applyAlignment="1">
      <alignment vertical="center"/>
    </xf>
    <xf numFmtId="0" fontId="53" fillId="0" borderId="0" xfId="62" applyFont="1" applyAlignment="1">
      <alignment vertical="center"/>
    </xf>
    <xf numFmtId="3" fontId="51" fillId="0" borderId="0" xfId="62" applyNumberFormat="1" applyFont="1"/>
    <xf numFmtId="0" fontId="8" fillId="0" borderId="0" xfId="62" applyBorder="1" applyAlignment="1"/>
    <xf numFmtId="0" fontId="18" fillId="25" borderId="0" xfId="62" applyFont="1" applyFill="1" applyBorder="1" applyAlignment="1">
      <alignment wrapText="1"/>
    </xf>
    <xf numFmtId="164" fontId="15" fillId="26" borderId="0" xfId="40" applyNumberFormat="1" applyFont="1" applyFill="1" applyBorder="1" applyAlignment="1">
      <alignment horizontal="right" wrapText="1"/>
    </xf>
    <xf numFmtId="0" fontId="15" fillId="26" borderId="0" xfId="0" applyFont="1" applyFill="1" applyBorder="1" applyAlignment="1"/>
    <xf numFmtId="0" fontId="15" fillId="26" borderId="0" xfId="0" applyFont="1" applyFill="1" applyBorder="1" applyAlignment="1">
      <alignment horizontal="right"/>
    </xf>
    <xf numFmtId="0" fontId="15" fillId="26" borderId="17" xfId="0" applyFont="1" applyFill="1" applyBorder="1" applyAlignment="1">
      <alignment vertical="center"/>
    </xf>
    <xf numFmtId="170" fontId="15" fillId="26" borderId="0" xfId="40" applyNumberFormat="1" applyFont="1" applyFill="1" applyBorder="1" applyAlignment="1">
      <alignment horizontal="right" wrapText="1"/>
    </xf>
    <xf numFmtId="166" fontId="15" fillId="26" borderId="0" xfId="40" applyNumberFormat="1" applyFont="1" applyFill="1" applyBorder="1" applyAlignment="1">
      <alignment horizontal="right" wrapText="1"/>
    </xf>
    <xf numFmtId="164" fontId="15" fillId="26" borderId="0" xfId="40" applyNumberFormat="1" applyFont="1" applyFill="1" applyBorder="1" applyAlignment="1">
      <alignment horizontal="right" vertical="center" wrapText="1"/>
    </xf>
    <xf numFmtId="0" fontId="15" fillId="26" borderId="0" xfId="70" applyFont="1" applyFill="1" applyBorder="1" applyAlignment="1">
      <alignment horizontal="right"/>
    </xf>
    <xf numFmtId="0" fontId="8" fillId="26" borderId="17" xfId="70" applyFont="1" applyFill="1" applyBorder="1" applyAlignment="1">
      <alignment vertical="center"/>
    </xf>
    <xf numFmtId="0" fontId="14" fillId="26" borderId="0" xfId="70" applyFont="1" applyFill="1" applyBorder="1" applyAlignment="1">
      <alignment horizontal="center"/>
    </xf>
    <xf numFmtId="1" fontId="17" fillId="25" borderId="78" xfId="0" applyNumberFormat="1" applyFont="1" applyFill="1" applyBorder="1" applyAlignment="1">
      <alignment horizontal="center" wrapText="1"/>
    </xf>
    <xf numFmtId="0" fontId="17" fillId="25" borderId="12" xfId="0" applyFont="1" applyFill="1" applyBorder="1" applyAlignment="1">
      <alignment horizontal="center"/>
    </xf>
    <xf numFmtId="0" fontId="17" fillId="26" borderId="13" xfId="62" applyFont="1" applyFill="1" applyBorder="1" applyAlignment="1">
      <alignment horizontal="center" vertical="center"/>
    </xf>
    <xf numFmtId="0" fontId="17" fillId="25" borderId="51" xfId="70" applyFont="1" applyFill="1" applyBorder="1" applyAlignment="1"/>
    <xf numFmtId="0" fontId="17" fillId="25" borderId="78" xfId="70" applyFont="1" applyFill="1" applyBorder="1" applyAlignment="1">
      <alignment horizontal="center" wrapText="1"/>
    </xf>
    <xf numFmtId="0" fontId="17" fillId="25" borderId="82" xfId="70" applyFont="1" applyFill="1" applyBorder="1" applyAlignment="1">
      <alignment horizontal="center"/>
    </xf>
    <xf numFmtId="0" fontId="17" fillId="25" borderId="83" xfId="0" applyFont="1" applyFill="1" applyBorder="1" applyAlignment="1">
      <alignment horizontal="center"/>
    </xf>
    <xf numFmtId="0" fontId="17" fillId="25" borderId="80" xfId="0" applyFont="1" applyFill="1" applyBorder="1" applyAlignment="1">
      <alignment horizontal="center"/>
    </xf>
    <xf numFmtId="0" fontId="17" fillId="26" borderId="78" xfId="62" applyFont="1" applyFill="1" applyBorder="1" applyAlignment="1">
      <alignment horizontal="center" vertical="center"/>
    </xf>
    <xf numFmtId="0" fontId="17" fillId="26" borderId="78" xfId="70" applyFont="1" applyFill="1" applyBorder="1" applyAlignment="1">
      <alignment horizontal="center"/>
    </xf>
    <xf numFmtId="0" fontId="22" fillId="25" borderId="0" xfId="227" applyFont="1" applyFill="1" applyBorder="1" applyAlignment="1" applyProtection="1">
      <alignment horizontal="right"/>
    </xf>
    <xf numFmtId="0" fontId="18" fillId="24" borderId="0" xfId="40" applyFont="1" applyFill="1" applyBorder="1" applyAlignment="1" applyProtection="1">
      <alignment horizontal="left" indent="1"/>
    </xf>
    <xf numFmtId="0" fontId="22" fillId="25" borderId="0" xfId="62" applyFont="1" applyFill="1" applyBorder="1" applyAlignment="1">
      <alignment wrapText="1"/>
    </xf>
    <xf numFmtId="0" fontId="15" fillId="25" borderId="22" xfId="62" applyFont="1" applyFill="1" applyBorder="1" applyAlignment="1">
      <alignment horizontal="left"/>
    </xf>
    <xf numFmtId="0" fontId="8" fillId="25" borderId="19" xfId="227" applyFill="1" applyBorder="1" applyAlignment="1" applyProtection="1">
      <alignment vertical="center"/>
    </xf>
    <xf numFmtId="0" fontId="62" fillId="25" borderId="19" xfId="227" applyFont="1" applyFill="1" applyBorder="1" applyProtection="1"/>
    <xf numFmtId="0" fontId="63" fillId="25" borderId="19" xfId="227" applyFont="1" applyFill="1" applyBorder="1" applyProtection="1"/>
    <xf numFmtId="0" fontId="63" fillId="25" borderId="0" xfId="227" applyFont="1" applyFill="1" applyBorder="1" applyProtection="1"/>
    <xf numFmtId="0" fontId="47" fillId="25" borderId="19" xfId="227" applyFont="1" applyFill="1" applyBorder="1" applyProtection="1"/>
    <xf numFmtId="0" fontId="17" fillId="25" borderId="11" xfId="227" applyFont="1" applyFill="1" applyBorder="1" applyAlignment="1" applyProtection="1">
      <alignment horizontal="center"/>
    </xf>
    <xf numFmtId="0" fontId="17" fillId="25" borderId="83" xfId="227" applyFont="1" applyFill="1" applyBorder="1" applyAlignment="1" applyProtection="1">
      <alignment horizontal="center"/>
    </xf>
    <xf numFmtId="166" fontId="76" fillId="25" borderId="0" xfId="227" applyNumberFormat="1" applyFont="1" applyFill="1" applyBorder="1" applyAlignment="1" applyProtection="1">
      <alignment horizontal="right"/>
    </xf>
    <xf numFmtId="166" fontId="18" fillId="25" borderId="0" xfId="227" applyNumberFormat="1" applyFont="1" applyFill="1" applyBorder="1" applyAlignment="1" applyProtection="1">
      <alignment horizontal="right"/>
    </xf>
    <xf numFmtId="166" fontId="17" fillId="25" borderId="0" xfId="227" applyNumberFormat="1" applyFont="1" applyFill="1" applyBorder="1" applyAlignment="1" applyProtection="1">
      <alignment horizontal="right"/>
    </xf>
    <xf numFmtId="0" fontId="67" fillId="25" borderId="0" xfId="227" applyFont="1" applyFill="1" applyBorder="1" applyAlignment="1" applyProtection="1">
      <alignment horizontal="center"/>
    </xf>
    <xf numFmtId="0" fontId="82" fillId="25" borderId="0" xfId="227" applyFont="1" applyFill="1" applyBorder="1" applyAlignment="1" applyProtection="1">
      <alignment horizontal="left"/>
    </xf>
    <xf numFmtId="0" fontId="8" fillId="26" borderId="18" xfId="227" applyFill="1" applyBorder="1" applyProtection="1"/>
    <xf numFmtId="0" fontId="17" fillId="25" borderId="18" xfId="227" applyFont="1" applyFill="1" applyBorder="1" applyAlignment="1" applyProtection="1">
      <alignment horizontal="right"/>
    </xf>
    <xf numFmtId="0" fontId="17" fillId="25" borderId="83" xfId="70" applyFont="1" applyFill="1" applyBorder="1" applyAlignment="1" applyProtection="1">
      <alignment horizontal="center"/>
    </xf>
    <xf numFmtId="0" fontId="77" fillId="25" borderId="0" xfId="227" applyFont="1" applyFill="1" applyBorder="1" applyProtection="1"/>
    <xf numFmtId="167" fontId="76" fillId="25" borderId="0" xfId="227" applyNumberFormat="1" applyFont="1" applyFill="1" applyBorder="1" applyAlignment="1" applyProtection="1">
      <alignment horizontal="right"/>
    </xf>
    <xf numFmtId="167" fontId="76" fillId="26" borderId="0" xfId="227" applyNumberFormat="1" applyFont="1" applyFill="1" applyBorder="1" applyAlignment="1" applyProtection="1">
      <alignment horizontal="right"/>
    </xf>
    <xf numFmtId="167" fontId="18" fillId="25" borderId="0" xfId="227" applyNumberFormat="1" applyFont="1" applyFill="1" applyBorder="1" applyAlignment="1" applyProtection="1">
      <alignment horizontal="right"/>
    </xf>
    <xf numFmtId="167" fontId="18" fillId="26" borderId="0" xfId="227" applyNumberFormat="1" applyFont="1" applyFill="1" applyBorder="1" applyAlignment="1" applyProtection="1">
      <alignment horizontal="right"/>
    </xf>
    <xf numFmtId="167" fontId="17" fillId="25" borderId="0" xfId="227" applyNumberFormat="1" applyFont="1" applyFill="1" applyBorder="1" applyAlignment="1" applyProtection="1">
      <alignment horizontal="right"/>
    </xf>
    <xf numFmtId="167" fontId="17" fillId="26" borderId="0" xfId="227" applyNumberFormat="1" applyFont="1" applyFill="1" applyBorder="1" applyAlignment="1" applyProtection="1">
      <alignment horizontal="right"/>
    </xf>
    <xf numFmtId="0" fontId="18" fillId="25" borderId="0" xfId="227" applyFont="1" applyFill="1" applyBorder="1" applyAlignment="1" applyProtection="1">
      <alignment horizontal="left" indent="1"/>
    </xf>
    <xf numFmtId="0" fontId="34" fillId="25" borderId="19" xfId="227" applyFont="1" applyFill="1" applyBorder="1" applyProtection="1"/>
    <xf numFmtId="0" fontId="8" fillId="25" borderId="18" xfId="227" applyFill="1" applyBorder="1" applyAlignment="1" applyProtection="1">
      <alignment horizontal="left"/>
    </xf>
    <xf numFmtId="0" fontId="114" fillId="0" borderId="0" xfId="40" applyFont="1" applyFill="1" applyBorder="1" applyAlignment="1" applyProtection="1">
      <alignment horizontal="left" indent="1"/>
    </xf>
    <xf numFmtId="165" fontId="17" fillId="25" borderId="0" xfId="227" applyNumberFormat="1" applyFont="1" applyFill="1" applyBorder="1" applyAlignment="1" applyProtection="1">
      <alignment horizontal="center"/>
    </xf>
    <xf numFmtId="0" fontId="19" fillId="0" borderId="0" xfId="227" applyFont="1" applyProtection="1"/>
    <xf numFmtId="166" fontId="76" fillId="25" borderId="0" xfId="227" applyNumberFormat="1" applyFont="1" applyFill="1" applyBorder="1" applyAlignment="1" applyProtection="1">
      <alignment horizontal="right" indent="1"/>
    </xf>
    <xf numFmtId="166" fontId="76" fillId="26" borderId="0" xfId="227" applyNumberFormat="1" applyFont="1" applyFill="1" applyBorder="1" applyAlignment="1" applyProtection="1">
      <alignment horizontal="right" indent="1"/>
    </xf>
    <xf numFmtId="0" fontId="64" fillId="25" borderId="0" xfId="227" applyFont="1" applyFill="1" applyBorder="1" applyAlignment="1" applyProtection="1">
      <alignment horizontal="left"/>
    </xf>
    <xf numFmtId="166" fontId="18" fillId="25" borderId="0" xfId="227" applyNumberFormat="1" applyFont="1" applyFill="1" applyBorder="1" applyAlignment="1" applyProtection="1">
      <alignment horizontal="right" indent="1"/>
    </xf>
    <xf numFmtId="166" fontId="18" fillId="26" borderId="0" xfId="227" applyNumberFormat="1" applyFont="1" applyFill="1" applyBorder="1" applyAlignment="1" applyProtection="1">
      <alignment horizontal="right" indent="1"/>
    </xf>
    <xf numFmtId="166" fontId="17" fillId="25" borderId="0" xfId="227" applyNumberFormat="1" applyFont="1" applyFill="1" applyBorder="1" applyAlignment="1" applyProtection="1">
      <alignment horizontal="right" wrapText="1" indent="1"/>
    </xf>
    <xf numFmtId="167" fontId="17" fillId="25" borderId="0" xfId="227" applyNumberFormat="1" applyFont="1" applyFill="1" applyBorder="1" applyAlignment="1" applyProtection="1">
      <alignment horizontal="right" wrapText="1" indent="1"/>
    </xf>
    <xf numFmtId="167" fontId="17" fillId="26" borderId="0" xfId="227" applyNumberFormat="1" applyFont="1" applyFill="1" applyBorder="1" applyAlignment="1" applyProtection="1">
      <alignment horizontal="right" wrapText="1" indent="1"/>
    </xf>
    <xf numFmtId="166" fontId="18" fillId="25" borderId="0" xfId="227" applyNumberFormat="1" applyFont="1" applyFill="1" applyBorder="1" applyAlignment="1" applyProtection="1">
      <alignment horizontal="right" wrapText="1" indent="1"/>
    </xf>
    <xf numFmtId="167" fontId="18" fillId="25" borderId="0" xfId="227" applyNumberFormat="1" applyFont="1" applyFill="1" applyBorder="1" applyAlignment="1" applyProtection="1">
      <alignment horizontal="right" wrapText="1" indent="1"/>
    </xf>
    <xf numFmtId="167" fontId="18" fillId="26" borderId="0" xfId="227" applyNumberFormat="1" applyFont="1" applyFill="1" applyBorder="1" applyAlignment="1" applyProtection="1">
      <alignment horizontal="right" wrapText="1" indent="1"/>
    </xf>
    <xf numFmtId="0" fontId="17" fillId="25" borderId="52" xfId="0" applyFont="1" applyFill="1" applyBorder="1" applyAlignment="1">
      <alignment horizontal="center"/>
    </xf>
    <xf numFmtId="0" fontId="8" fillId="25" borderId="0" xfId="72" applyFill="1" applyBorder="1"/>
    <xf numFmtId="0" fontId="22" fillId="25" borderId="83" xfId="62" applyFont="1" applyFill="1" applyBorder="1" applyAlignment="1">
      <alignment horizontal="center" vertical="center" wrapText="1"/>
    </xf>
    <xf numFmtId="0" fontId="11" fillId="25" borderId="19" xfId="72" applyFont="1" applyFill="1" applyBorder="1"/>
    <xf numFmtId="0" fontId="11" fillId="25" borderId="0" xfId="72" applyFont="1" applyFill="1" applyBorder="1"/>
    <xf numFmtId="177" fontId="86" fillId="26" borderId="0" xfId="71" applyNumberFormat="1" applyFont="1" applyFill="1" applyBorder="1" applyAlignment="1">
      <alignment horizontal="right" vertical="center"/>
    </xf>
    <xf numFmtId="0" fontId="11" fillId="25" borderId="19" xfId="72" applyFont="1" applyFill="1" applyBorder="1" applyAlignment="1">
      <alignment vertical="center"/>
    </xf>
    <xf numFmtId="0" fontId="17" fillId="27" borderId="0" xfId="318" applyFont="1" applyFill="1" applyBorder="1" applyAlignment="1">
      <alignment horizontal="left" indent="1"/>
    </xf>
    <xf numFmtId="3" fontId="11" fillId="25" borderId="0" xfId="72" applyNumberFormat="1" applyFont="1" applyFill="1" applyBorder="1"/>
    <xf numFmtId="0" fontId="118" fillId="25" borderId="0" xfId="72" applyFont="1" applyFill="1" applyBorder="1" applyAlignment="1">
      <alignment horizontal="left" indent="2"/>
    </xf>
    <xf numFmtId="177" fontId="118" fillId="26" borderId="0" xfId="71" applyNumberFormat="1" applyFont="1" applyFill="1" applyBorder="1" applyAlignment="1">
      <alignment horizontal="right" vertical="center"/>
    </xf>
    <xf numFmtId="3" fontId="15" fillId="26" borderId="0" xfId="62" applyNumberFormat="1" applyFont="1" applyFill="1" applyBorder="1" applyAlignment="1">
      <alignment horizontal="right" vertical="center"/>
    </xf>
    <xf numFmtId="0" fontId="76" fillId="25" borderId="0" xfId="62" applyFont="1" applyFill="1" applyBorder="1" applyAlignment="1">
      <alignment horizontal="left" vertical="center"/>
    </xf>
    <xf numFmtId="0" fontId="86" fillId="25" borderId="0" xfId="62" applyFont="1" applyFill="1" applyBorder="1" applyAlignment="1">
      <alignment horizontal="left" vertical="center"/>
    </xf>
    <xf numFmtId="0" fontId="78" fillId="25" borderId="19" xfId="72" applyFont="1" applyFill="1" applyBorder="1" applyAlignment="1">
      <alignment vertical="center"/>
    </xf>
    <xf numFmtId="0" fontId="11" fillId="25" borderId="0" xfId="72" applyFont="1" applyFill="1" applyBorder="1" applyAlignment="1">
      <alignment vertical="center"/>
    </xf>
    <xf numFmtId="0" fontId="35" fillId="24" borderId="0" xfId="40" applyFont="1" applyFill="1" applyBorder="1" applyAlignment="1">
      <alignment horizontal="left" indent="1"/>
    </xf>
    <xf numFmtId="177" fontId="88" fillId="26" borderId="0" xfId="71" applyNumberFormat="1" applyFont="1" applyFill="1" applyBorder="1" applyAlignment="1">
      <alignment horizontal="right" vertical="center"/>
    </xf>
    <xf numFmtId="0" fontId="11" fillId="25" borderId="19" xfId="72" applyFont="1" applyFill="1" applyBorder="1" applyAlignment="1"/>
    <xf numFmtId="0" fontId="11" fillId="25" borderId="0" xfId="72" applyFont="1" applyFill="1" applyBorder="1" applyAlignment="1"/>
    <xf numFmtId="0" fontId="89" fillId="25" borderId="0" xfId="62" applyFont="1" applyFill="1" applyBorder="1"/>
    <xf numFmtId="0" fontId="20" fillId="0" borderId="0" xfId="71" applyFont="1" applyFill="1" applyBorder="1" applyAlignment="1">
      <alignment horizontal="center" vertical="center"/>
    </xf>
    <xf numFmtId="0" fontId="9" fillId="0" borderId="0" xfId="219" applyFont="1"/>
    <xf numFmtId="0" fontId="22" fillId="27" borderId="0" xfId="318" applyFont="1" applyFill="1" applyBorder="1" applyAlignment="1">
      <alignment horizontal="left" indent="1"/>
    </xf>
    <xf numFmtId="0" fontId="8" fillId="26" borderId="0" xfId="63" applyFill="1" applyAlignment="1"/>
    <xf numFmtId="0" fontId="22" fillId="25" borderId="48" xfId="63" applyFont="1" applyFill="1" applyBorder="1" applyAlignment="1">
      <alignment horizontal="right"/>
    </xf>
    <xf numFmtId="1" fontId="18" fillId="26" borderId="0" xfId="63" applyNumberFormat="1" applyFont="1" applyFill="1" applyBorder="1" applyAlignment="1">
      <alignment horizontal="center" vertical="center" wrapText="1"/>
    </xf>
    <xf numFmtId="0" fontId="18" fillId="0" borderId="94" xfId="63" applyFont="1" applyBorder="1" applyAlignment="1">
      <alignment horizontal="center" vertical="center" wrapText="1"/>
    </xf>
    <xf numFmtId="3" fontId="18" fillId="25" borderId="94" xfId="63" quotePrefix="1" applyNumberFormat="1" applyFont="1" applyFill="1" applyBorder="1" applyAlignment="1">
      <alignment vertical="center" wrapText="1"/>
    </xf>
    <xf numFmtId="0" fontId="46" fillId="25" borderId="0" xfId="63" applyFont="1" applyFill="1" applyBorder="1" applyAlignment="1">
      <alignment horizontal="right" wrapText="1"/>
    </xf>
    <xf numFmtId="0" fontId="8" fillId="25" borderId="0" xfId="63" applyFill="1" applyBorder="1" applyAlignment="1">
      <alignment horizontal="right"/>
    </xf>
    <xf numFmtId="0" fontId="76" fillId="25" borderId="0" xfId="63" applyFont="1" applyFill="1" applyBorder="1" applyAlignment="1">
      <alignment horizontal="left"/>
    </xf>
    <xf numFmtId="0" fontId="24" fillId="26" borderId="0" xfId="70" applyFont="1" applyFill="1" applyBorder="1" applyAlignment="1">
      <alignment horizontal="right"/>
    </xf>
    <xf numFmtId="3" fontId="86" fillId="26" borderId="0" xfId="63" applyNumberFormat="1" applyFont="1" applyFill="1" applyBorder="1" applyAlignment="1">
      <alignment vertical="distributed"/>
    </xf>
    <xf numFmtId="3" fontId="86" fillId="26" borderId="0" xfId="63" applyNumberFormat="1" applyFont="1" applyFill="1" applyBorder="1" applyAlignment="1"/>
    <xf numFmtId="166" fontId="86" fillId="26" borderId="0" xfId="63" applyNumberFormat="1" applyFont="1" applyFill="1" applyBorder="1" applyAlignment="1"/>
    <xf numFmtId="1" fontId="18" fillId="26" borderId="0" xfId="63" applyNumberFormat="1" applyFont="1" applyFill="1" applyBorder="1" applyAlignment="1">
      <alignment horizontal="right" wrapText="1"/>
    </xf>
    <xf numFmtId="0" fontId="18" fillId="0" borderId="0" xfId="63" applyFont="1" applyBorder="1" applyAlignment="1">
      <alignment horizontal="right" wrapText="1"/>
    </xf>
    <xf numFmtId="0" fontId="24" fillId="25" borderId="0" xfId="63" applyFont="1" applyFill="1" applyBorder="1" applyAlignment="1">
      <alignment horizontal="center" wrapText="1"/>
    </xf>
    <xf numFmtId="0" fontId="53" fillId="25" borderId="0" xfId="63" applyFont="1" applyFill="1" applyBorder="1" applyAlignment="1"/>
    <xf numFmtId="0" fontId="76" fillId="24" borderId="0" xfId="66" applyFont="1" applyFill="1" applyBorder="1" applyAlignment="1">
      <alignment horizontal="left"/>
    </xf>
    <xf numFmtId="0" fontId="86" fillId="26" borderId="0" xfId="63" applyFont="1" applyFill="1" applyBorder="1" applyAlignment="1">
      <alignment horizontal="left" wrapText="1"/>
    </xf>
    <xf numFmtId="1" fontId="24" fillId="26" borderId="0" xfId="63" applyNumberFormat="1" applyFont="1" applyFill="1" applyBorder="1" applyAlignment="1">
      <alignment horizontal="center" wrapText="1"/>
    </xf>
    <xf numFmtId="0" fontId="24" fillId="0" borderId="0" xfId="63" applyFont="1" applyBorder="1" applyAlignment="1">
      <alignment horizontal="center" wrapText="1"/>
    </xf>
    <xf numFmtId="0" fontId="76" fillId="24" borderId="0" xfId="66" applyFont="1" applyFill="1" applyBorder="1" applyAlignment="1">
      <alignment horizontal="left" vertical="top"/>
    </xf>
    <xf numFmtId="0" fontId="86" fillId="26" borderId="0" xfId="63" applyFont="1" applyFill="1" applyBorder="1" applyAlignment="1">
      <alignment horizontal="left" vertical="top" wrapText="1"/>
    </xf>
    <xf numFmtId="1" fontId="17" fillId="26" borderId="0" xfId="63" applyNumberFormat="1" applyFont="1" applyFill="1" applyBorder="1" applyAlignment="1">
      <alignment horizontal="center" vertical="center" wrapText="1"/>
    </xf>
    <xf numFmtId="0" fontId="15" fillId="26" borderId="0" xfId="63" applyFont="1" applyFill="1" applyBorder="1" applyAlignment="1">
      <alignment horizontal="left" vertical="top" wrapText="1"/>
    </xf>
    <xf numFmtId="3" fontId="15" fillId="26" borderId="0" xfId="63" applyNumberFormat="1" applyFont="1" applyFill="1" applyBorder="1" applyAlignment="1">
      <alignment vertical="distributed"/>
    </xf>
    <xf numFmtId="3" fontId="15" fillId="26" borderId="0" xfId="63" applyNumberFormat="1" applyFont="1" applyFill="1" applyBorder="1" applyAlignment="1"/>
    <xf numFmtId="166" fontId="15" fillId="26" borderId="0" xfId="63" applyNumberFormat="1" applyFont="1" applyFill="1" applyBorder="1" applyAlignment="1"/>
    <xf numFmtId="1" fontId="46" fillId="26" borderId="0" xfId="63" applyNumberFormat="1" applyFont="1" applyFill="1" applyBorder="1" applyAlignment="1">
      <alignment horizontal="center" vertical="center" wrapText="1"/>
    </xf>
    <xf numFmtId="0" fontId="17" fillId="26" borderId="0" xfId="63" applyFont="1" applyFill="1" applyBorder="1" applyAlignment="1">
      <alignment horizontal="center" vertical="center" wrapText="1"/>
    </xf>
    <xf numFmtId="0" fontId="47" fillId="26" borderId="0" xfId="63" applyFont="1" applyFill="1" applyBorder="1"/>
    <xf numFmtId="0" fontId="22" fillId="26" borderId="0" xfId="70" applyFont="1" applyFill="1" applyBorder="1" applyAlignment="1"/>
    <xf numFmtId="0" fontId="22" fillId="26" borderId="0" xfId="70" quotePrefix="1" applyFont="1" applyFill="1" applyBorder="1" applyAlignment="1"/>
    <xf numFmtId="1" fontId="24" fillId="26" borderId="0" xfId="63" applyNumberFormat="1" applyFont="1" applyFill="1" applyBorder="1" applyAlignment="1">
      <alignment horizontal="center" vertical="center" wrapText="1"/>
    </xf>
    <xf numFmtId="0" fontId="47" fillId="26" borderId="0" xfId="70" applyFont="1" applyFill="1" applyBorder="1" applyAlignment="1"/>
    <xf numFmtId="0" fontId="76" fillId="27" borderId="0" xfId="66" applyFont="1" applyFill="1" applyBorder="1" applyAlignment="1">
      <alignment horizontal="left" vertical="top"/>
    </xf>
    <xf numFmtId="0" fontId="17" fillId="0" borderId="0" xfId="70" applyFont="1" applyBorder="1" applyAlignment="1">
      <alignment horizontal="center"/>
    </xf>
    <xf numFmtId="0" fontId="8" fillId="26" borderId="0" xfId="63" applyFill="1" applyBorder="1" applyAlignment="1"/>
    <xf numFmtId="0" fontId="22" fillId="26" borderId="0" xfId="63" applyFont="1" applyFill="1" applyBorder="1" applyAlignment="1">
      <alignment horizontal="left"/>
    </xf>
    <xf numFmtId="0" fontId="48" fillId="27" borderId="0" xfId="66" applyFont="1" applyFill="1" applyBorder="1" applyAlignment="1">
      <alignment horizontal="left"/>
    </xf>
    <xf numFmtId="166" fontId="22" fillId="26" borderId="0" xfId="70" applyNumberFormat="1" applyFont="1" applyFill="1" applyBorder="1" applyAlignment="1">
      <alignment horizontal="right"/>
    </xf>
    <xf numFmtId="0" fontId="46" fillId="26" borderId="0" xfId="70" applyFont="1" applyFill="1" applyBorder="1" applyAlignment="1"/>
    <xf numFmtId="0" fontId="15" fillId="26" borderId="0" xfId="63" applyFont="1" applyFill="1" applyAlignment="1"/>
    <xf numFmtId="0" fontId="17" fillId="25" borderId="0" xfId="70" applyFont="1" applyFill="1" applyBorder="1" applyAlignment="1">
      <alignment horizontal="center" vertical="center" wrapText="1"/>
    </xf>
    <xf numFmtId="0" fontId="47" fillId="25" borderId="0" xfId="70" applyFont="1" applyFill="1" applyBorder="1"/>
    <xf numFmtId="0" fontId="35" fillId="25" borderId="0" xfId="63" applyFont="1" applyFill="1" applyBorder="1" applyAlignment="1">
      <alignment horizontal="left" vertical="center"/>
    </xf>
    <xf numFmtId="0" fontId="9" fillId="26" borderId="0" xfId="63" applyFont="1" applyFill="1" applyAlignment="1"/>
    <xf numFmtId="1" fontId="17" fillId="26" borderId="0" xfId="70" applyNumberFormat="1" applyFont="1" applyFill="1" applyBorder="1" applyAlignment="1">
      <alignment horizontal="center" vertical="center" wrapText="1"/>
    </xf>
    <xf numFmtId="0" fontId="17" fillId="0" borderId="0" xfId="70" applyFont="1" applyBorder="1" applyAlignment="1">
      <alignment horizontal="center" vertical="center" wrapText="1"/>
    </xf>
    <xf numFmtId="0" fontId="17" fillId="26" borderId="13" xfId="70" applyFont="1" applyFill="1" applyBorder="1" applyAlignment="1">
      <alignment horizontal="center" vertical="center"/>
    </xf>
    <xf numFmtId="0" fontId="137" fillId="25" borderId="0" xfId="68" applyFont="1" applyFill="1" applyBorder="1" applyAlignment="1" applyProtection="1"/>
    <xf numFmtId="0" fontId="17" fillId="25" borderId="13" xfId="70" applyFont="1" applyFill="1" applyBorder="1" applyAlignment="1">
      <alignment horizontal="center" wrapText="1"/>
    </xf>
    <xf numFmtId="0" fontId="117" fillId="26" borderId="13" xfId="0" applyFont="1" applyFill="1" applyBorder="1" applyAlignment="1">
      <alignment horizontal="center" vertical="center"/>
    </xf>
    <xf numFmtId="0" fontId="108" fillId="0" borderId="0" xfId="70" applyFont="1" applyFill="1" applyBorder="1" applyAlignment="1">
      <alignment vertical="center"/>
    </xf>
    <xf numFmtId="0" fontId="108" fillId="0" borderId="0" xfId="70" applyFont="1" applyFill="1" applyAlignment="1">
      <alignment vertical="center"/>
    </xf>
    <xf numFmtId="0" fontId="108" fillId="0" borderId="0" xfId="70" applyFont="1" applyBorder="1"/>
    <xf numFmtId="0" fontId="108" fillId="0" borderId="0" xfId="70" applyFont="1"/>
    <xf numFmtId="165" fontId="108" fillId="0" borderId="0" xfId="70" applyNumberFormat="1" applyFont="1" applyBorder="1" applyAlignment="1">
      <alignment vertical="center"/>
    </xf>
    <xf numFmtId="3" fontId="108" fillId="0" borderId="0" xfId="70" applyNumberFormat="1" applyFont="1" applyBorder="1" applyAlignment="1">
      <alignment vertical="center"/>
    </xf>
    <xf numFmtId="0" fontId="108" fillId="0" borderId="0" xfId="70" applyFont="1" applyBorder="1" applyAlignment="1">
      <alignment vertical="center"/>
    </xf>
    <xf numFmtId="166" fontId="108" fillId="0" borderId="0" xfId="70" applyNumberFormat="1" applyFont="1" applyBorder="1" applyAlignment="1">
      <alignment vertical="center"/>
    </xf>
    <xf numFmtId="0" fontId="108" fillId="0" borderId="0" xfId="70" applyFont="1" applyAlignment="1">
      <alignment vertical="center"/>
    </xf>
    <xf numFmtId="0" fontId="108" fillId="0" borderId="0" xfId="70" applyFont="1" applyFill="1"/>
    <xf numFmtId="0" fontId="108" fillId="25" borderId="0" xfId="70" applyFont="1" applyFill="1"/>
    <xf numFmtId="165" fontId="108" fillId="0" borderId="0" xfId="70" applyNumberFormat="1" applyFont="1"/>
    <xf numFmtId="0" fontId="108" fillId="0" borderId="0" xfId="70" applyFont="1" applyFill="1" applyBorder="1"/>
    <xf numFmtId="0" fontId="93" fillId="0" borderId="0" xfId="70" applyFont="1" applyFill="1" applyBorder="1" applyAlignment="1">
      <alignment wrapText="1"/>
    </xf>
    <xf numFmtId="166" fontId="108" fillId="0" borderId="0" xfId="70" applyNumberFormat="1" applyFont="1" applyFill="1" applyBorder="1" applyAlignment="1">
      <alignment vertical="center"/>
    </xf>
    <xf numFmtId="165" fontId="108" fillId="0" borderId="0" xfId="70" applyNumberFormat="1" applyFont="1" applyFill="1" applyBorder="1" applyAlignment="1">
      <alignment vertical="center"/>
    </xf>
    <xf numFmtId="3" fontId="86" fillId="25" borderId="0" xfId="63" applyNumberFormat="1" applyFont="1" applyFill="1" applyBorder="1" applyAlignment="1">
      <alignment horizontal="right"/>
    </xf>
    <xf numFmtId="0" fontId="18" fillId="36" borderId="0" xfId="62" applyFont="1" applyFill="1" applyBorder="1" applyAlignment="1">
      <alignment vertical="center"/>
    </xf>
    <xf numFmtId="164" fontId="34" fillId="36" borderId="59" xfId="40" applyNumberFormat="1" applyFont="1" applyFill="1" applyBorder="1" applyAlignment="1">
      <alignment horizontal="left" vertical="center" wrapText="1"/>
    </xf>
    <xf numFmtId="164" fontId="34" fillId="36" borderId="0" xfId="40" applyNumberFormat="1" applyFont="1" applyFill="1" applyBorder="1" applyAlignment="1">
      <alignment horizontal="left" vertical="center" wrapText="1"/>
    </xf>
    <xf numFmtId="164" fontId="34" fillId="36" borderId="60" xfId="40" applyNumberFormat="1" applyFont="1" applyFill="1" applyBorder="1" applyAlignment="1">
      <alignment horizontal="left" vertical="center" wrapText="1"/>
    </xf>
    <xf numFmtId="0" fontId="18" fillId="36" borderId="0" xfId="62" applyFont="1" applyFill="1" applyBorder="1" applyAlignment="1">
      <alignment vertical="center" wrapText="1"/>
    </xf>
    <xf numFmtId="171" fontId="110" fillId="33" borderId="0" xfId="62" applyNumberFormat="1" applyFont="1" applyFill="1" applyBorder="1" applyAlignment="1">
      <alignment horizontal="center" vertical="center" wrapText="1"/>
    </xf>
    <xf numFmtId="171" fontId="110" fillId="33" borderId="0" xfId="62" applyNumberFormat="1" applyFont="1" applyFill="1" applyBorder="1" applyAlignment="1">
      <alignment horizontal="center" vertical="center"/>
    </xf>
    <xf numFmtId="164" fontId="34" fillId="36" borderId="66" xfId="40" applyNumberFormat="1" applyFont="1" applyFill="1" applyBorder="1" applyAlignment="1">
      <alignment horizontal="left" vertical="center" wrapText="1"/>
    </xf>
    <xf numFmtId="164" fontId="18" fillId="36" borderId="0" xfId="40" applyNumberFormat="1" applyFont="1" applyFill="1" applyBorder="1" applyAlignment="1">
      <alignment horizontal="justify" vertical="center" wrapText="1"/>
    </xf>
    <xf numFmtId="164" fontId="18" fillId="36" borderId="0" xfId="40" applyNumberFormat="1" applyFont="1" applyFill="1" applyBorder="1" applyAlignment="1">
      <alignment horizontal="justify" wrapText="1"/>
    </xf>
    <xf numFmtId="0" fontId="18" fillId="36" borderId="0" xfId="62" applyFont="1" applyFill="1" applyBorder="1" applyAlignment="1"/>
    <xf numFmtId="0" fontId="93" fillId="32" borderId="0" xfId="62" applyFont="1" applyFill="1" applyBorder="1" applyAlignment="1">
      <alignment horizontal="left" wrapText="1"/>
    </xf>
    <xf numFmtId="0" fontId="49" fillId="36" borderId="0" xfId="62" applyFont="1" applyFill="1" applyAlignment="1">
      <alignment horizontal="center" vertical="center"/>
    </xf>
    <xf numFmtId="0" fontId="16" fillId="25" borderId="0" xfId="0" applyFont="1" applyFill="1" applyBorder="1" applyAlignment="1">
      <alignment horizontal="justify" vertical="top" wrapText="1"/>
    </xf>
    <xf numFmtId="0" fontId="25" fillId="25" borderId="0" xfId="0" applyFont="1" applyFill="1" applyBorder="1" applyAlignment="1">
      <alignment horizontal="justify" vertical="top" wrapText="1"/>
    </xf>
    <xf numFmtId="0" fontId="23" fillId="25" borderId="18" xfId="0" applyFont="1" applyFill="1" applyBorder="1" applyAlignment="1">
      <alignment horizontal="right" indent="6"/>
    </xf>
    <xf numFmtId="0" fontId="17" fillId="25" borderId="0" xfId="0" applyFont="1" applyFill="1" applyBorder="1" applyAlignment="1"/>
    <xf numFmtId="0" fontId="23" fillId="25" borderId="0" xfId="0" applyFont="1" applyFill="1" applyBorder="1" applyAlignment="1"/>
    <xf numFmtId="171" fontId="18" fillId="24" borderId="0" xfId="40" applyNumberFormat="1" applyFont="1" applyFill="1" applyBorder="1" applyAlignment="1">
      <alignment horizontal="left" wrapText="1"/>
    </xf>
    <xf numFmtId="171" fontId="28" fillId="24" borderId="0" xfId="40" applyNumberFormat="1" applyFont="1" applyFill="1" applyBorder="1" applyAlignment="1">
      <alignment horizontal="left" wrapText="1"/>
    </xf>
    <xf numFmtId="0" fontId="15" fillId="25" borderId="0" xfId="0" applyFont="1" applyFill="1" applyBorder="1" applyAlignment="1"/>
    <xf numFmtId="172" fontId="18" fillId="25" borderId="0" xfId="0" applyNumberFormat="1" applyFont="1" applyFill="1" applyBorder="1" applyAlignment="1">
      <alignment horizontal="left"/>
    </xf>
    <xf numFmtId="164" fontId="23" fillId="27" borderId="0" xfId="40" applyNumberFormat="1" applyFont="1" applyFill="1" applyBorder="1" applyAlignment="1">
      <alignment horizontal="left" wrapText="1"/>
    </xf>
    <xf numFmtId="164" fontId="23" fillId="24" borderId="0" xfId="40" applyNumberFormat="1" applyFont="1" applyFill="1" applyBorder="1" applyAlignment="1">
      <alignment wrapText="1"/>
    </xf>
    <xf numFmtId="164" fontId="29" fillId="24" borderId="0" xfId="40" applyNumberFormat="1" applyFont="1" applyFill="1" applyBorder="1" applyAlignment="1">
      <alignment horizontal="left" wrapText="1"/>
    </xf>
    <xf numFmtId="164" fontId="17" fillId="24" borderId="0" xfId="40" applyNumberFormat="1" applyFont="1" applyFill="1" applyBorder="1" applyAlignment="1">
      <alignment horizontal="left" wrapText="1"/>
    </xf>
    <xf numFmtId="164" fontId="18" fillId="24" borderId="0" xfId="40" applyNumberFormat="1" applyFont="1" applyFill="1" applyBorder="1" applyAlignment="1">
      <alignment wrapText="1"/>
    </xf>
    <xf numFmtId="164" fontId="18" fillId="27" borderId="0" xfId="40" applyNumberFormat="1" applyFont="1" applyFill="1" applyBorder="1" applyAlignment="1">
      <alignment wrapText="1"/>
    </xf>
    <xf numFmtId="0" fontId="17" fillId="25" borderId="18" xfId="0" applyFont="1" applyFill="1" applyBorder="1" applyAlignment="1">
      <alignment horizontal="left" indent="5" readingOrder="1"/>
    </xf>
    <xf numFmtId="0" fontId="23" fillId="25" borderId="18" xfId="0" applyFont="1" applyFill="1" applyBorder="1" applyAlignment="1">
      <alignment horizontal="left" indent="5" readingOrder="1"/>
    </xf>
    <xf numFmtId="0" fontId="18" fillId="0" borderId="0" xfId="0" applyFont="1" applyBorder="1" applyAlignment="1">
      <alignment horizontal="justify" readingOrder="1"/>
    </xf>
    <xf numFmtId="0" fontId="17" fillId="25" borderId="0" xfId="0" applyFont="1" applyFill="1" applyBorder="1" applyAlignment="1">
      <alignment horizontal="justify" vertical="center" readingOrder="1"/>
    </xf>
    <xf numFmtId="0" fontId="17" fillId="25" borderId="0" xfId="0" applyNumberFormat="1" applyFont="1" applyFill="1" applyBorder="1" applyAlignment="1">
      <alignment horizontal="justify" vertical="center" readingOrder="1"/>
    </xf>
    <xf numFmtId="0" fontId="17" fillId="25" borderId="0" xfId="0" applyFont="1" applyFill="1" applyBorder="1" applyAlignment="1">
      <alignment horizontal="justify" vertical="center" wrapText="1" readingOrder="1"/>
    </xf>
    <xf numFmtId="172" fontId="18" fillId="25" borderId="0" xfId="0" applyNumberFormat="1" applyFont="1" applyFill="1" applyBorder="1" applyAlignment="1">
      <alignment horizontal="right"/>
    </xf>
    <xf numFmtId="172" fontId="18" fillId="25" borderId="19" xfId="0" applyNumberFormat="1" applyFont="1" applyFill="1" applyBorder="1" applyAlignment="1">
      <alignment horizontal="right"/>
    </xf>
    <xf numFmtId="0" fontId="17" fillId="26" borderId="0" xfId="0" applyFont="1" applyFill="1" applyBorder="1" applyAlignment="1">
      <alignment horizontal="justify" vertical="center" wrapText="1" readingOrder="1"/>
    </xf>
    <xf numFmtId="164" fontId="120" fillId="24" borderId="20" xfId="40" applyNumberFormat="1" applyFont="1" applyFill="1" applyBorder="1" applyAlignment="1">
      <alignment horizontal="justify" readingOrder="1"/>
    </xf>
    <xf numFmtId="164" fontId="120" fillId="24" borderId="0" xfId="40" applyNumberFormat="1" applyFont="1" applyFill="1" applyBorder="1" applyAlignment="1">
      <alignment horizontal="justify" readingOrder="1"/>
    </xf>
    <xf numFmtId="0" fontId="18" fillId="25" borderId="0" xfId="0" applyFont="1" applyFill="1" applyBorder="1" applyAlignment="1">
      <alignment horizontal="justify" vertical="center" readingOrder="1"/>
    </xf>
    <xf numFmtId="173" fontId="18" fillId="26" borderId="20" xfId="62" applyNumberFormat="1" applyFont="1" applyFill="1" applyBorder="1" applyAlignment="1">
      <alignment horizontal="right" vertical="center" wrapText="1"/>
    </xf>
    <xf numFmtId="173" fontId="18" fillId="26" borderId="0" xfId="62" applyNumberFormat="1" applyFont="1" applyFill="1" applyBorder="1" applyAlignment="1">
      <alignment horizontal="right" vertical="center" wrapText="1"/>
    </xf>
    <xf numFmtId="0" fontId="76" fillId="25" borderId="0" xfId="227" applyFont="1" applyFill="1" applyBorder="1" applyAlignment="1" applyProtection="1">
      <alignment horizontal="left"/>
    </xf>
    <xf numFmtId="172" fontId="18" fillId="25" borderId="0" xfId="227" applyNumberFormat="1" applyFont="1" applyFill="1" applyBorder="1" applyAlignment="1" applyProtection="1">
      <alignment horizontal="left"/>
    </xf>
    <xf numFmtId="0" fontId="81" fillId="26" borderId="15" xfId="227" applyFont="1" applyFill="1" applyBorder="1" applyAlignment="1" applyProtection="1">
      <alignment horizontal="left" vertical="center"/>
    </xf>
    <xf numFmtId="0" fontId="81" fillId="26" borderId="16" xfId="227" applyFont="1" applyFill="1" applyBorder="1" applyAlignment="1" applyProtection="1">
      <alignment horizontal="left" vertical="center"/>
    </xf>
    <xf numFmtId="0" fontId="81" fillId="26" borderId="17" xfId="227" applyFont="1" applyFill="1" applyBorder="1" applyAlignment="1" applyProtection="1">
      <alignment horizontal="left" vertical="center"/>
    </xf>
    <xf numFmtId="0" fontId="22" fillId="0" borderId="0" xfId="227" applyFont="1" applyBorder="1" applyAlignment="1" applyProtection="1">
      <alignment vertical="justify" wrapText="1"/>
    </xf>
    <xf numFmtId="0" fontId="8" fillId="0" borderId="0" xfId="227" applyBorder="1" applyAlignment="1" applyProtection="1">
      <alignment vertical="justify" wrapText="1"/>
    </xf>
    <xf numFmtId="0" fontId="8" fillId="0" borderId="0" xfId="227" applyAlignment="1" applyProtection="1">
      <alignment vertical="justify" wrapText="1"/>
    </xf>
    <xf numFmtId="0" fontId="17" fillId="26" borderId="52" xfId="227" applyFont="1" applyFill="1" applyBorder="1" applyAlignment="1" applyProtection="1">
      <alignment horizontal="center"/>
    </xf>
    <xf numFmtId="167" fontId="18" fillId="27" borderId="0" xfId="40" applyNumberFormat="1" applyFont="1" applyFill="1" applyBorder="1" applyAlignment="1" applyProtection="1">
      <alignment horizontal="right" wrapText="1" indent="2"/>
    </xf>
    <xf numFmtId="0" fontId="22" fillId="25" borderId="0" xfId="227" applyFont="1" applyFill="1" applyBorder="1" applyAlignment="1" applyProtection="1">
      <alignment horizontal="right"/>
    </xf>
    <xf numFmtId="166" fontId="18" fillId="27" borderId="0" xfId="40" applyNumberFormat="1" applyFont="1" applyFill="1" applyBorder="1" applyAlignment="1" applyProtection="1">
      <alignment horizontal="right" wrapText="1" indent="2"/>
    </xf>
    <xf numFmtId="166" fontId="76" fillId="27" borderId="0" xfId="40" applyNumberFormat="1" applyFont="1" applyFill="1" applyBorder="1" applyAlignment="1" applyProtection="1">
      <alignment horizontal="right" wrapText="1" indent="2"/>
    </xf>
    <xf numFmtId="166" fontId="76" fillId="26" borderId="0" xfId="227" applyNumberFormat="1" applyFont="1" applyFill="1" applyBorder="1" applyAlignment="1" applyProtection="1">
      <alignment horizontal="right" indent="2"/>
    </xf>
    <xf numFmtId="0" fontId="17" fillId="25" borderId="18" xfId="227" applyFont="1" applyFill="1" applyBorder="1" applyAlignment="1" applyProtection="1">
      <alignment horizontal="right" indent="5"/>
    </xf>
    <xf numFmtId="0" fontId="47" fillId="26" borderId="15" xfId="227" applyFont="1" applyFill="1" applyBorder="1" applyAlignment="1" applyProtection="1">
      <alignment horizontal="left" vertical="center"/>
    </xf>
    <xf numFmtId="0" fontId="47" fillId="26" borderId="16" xfId="227" applyFont="1" applyFill="1" applyBorder="1" applyAlignment="1" applyProtection="1">
      <alignment horizontal="left" vertical="center"/>
    </xf>
    <xf numFmtId="0" fontId="47" fillId="26" borderId="17" xfId="227" applyFont="1" applyFill="1" applyBorder="1" applyAlignment="1" applyProtection="1">
      <alignment horizontal="left" vertical="center"/>
    </xf>
    <xf numFmtId="172" fontId="18" fillId="25" borderId="0" xfId="227" applyNumberFormat="1" applyFont="1" applyFill="1" applyBorder="1" applyAlignment="1" applyProtection="1">
      <alignment horizontal="right"/>
    </xf>
    <xf numFmtId="0" fontId="18" fillId="24" borderId="0" xfId="40" applyFont="1" applyFill="1" applyBorder="1" applyAlignment="1" applyProtection="1">
      <alignment horizontal="left" indent="1"/>
    </xf>
    <xf numFmtId="165" fontId="18" fillId="25" borderId="0" xfId="227" applyNumberFormat="1" applyFont="1" applyFill="1" applyBorder="1" applyAlignment="1" applyProtection="1">
      <alignment horizontal="right" indent="2"/>
    </xf>
    <xf numFmtId="165" fontId="18" fillId="26" borderId="0" xfId="227" applyNumberFormat="1" applyFont="1" applyFill="1" applyBorder="1" applyAlignment="1" applyProtection="1">
      <alignment horizontal="right" indent="2"/>
    </xf>
    <xf numFmtId="168" fontId="18" fillId="27" borderId="0" xfId="40" applyNumberFormat="1" applyFont="1" applyFill="1" applyBorder="1" applyAlignment="1" applyProtection="1">
      <alignment horizontal="right" wrapText="1" indent="2"/>
    </xf>
    <xf numFmtId="167" fontId="18" fillId="24" borderId="0" xfId="40" applyNumberFormat="1" applyFont="1" applyFill="1" applyBorder="1" applyAlignment="1" applyProtection="1">
      <alignment horizontal="right" wrapText="1" indent="2"/>
    </xf>
    <xf numFmtId="0" fontId="17" fillId="24" borderId="0" xfId="40" applyFont="1" applyFill="1" applyBorder="1" applyAlignment="1" applyProtection="1">
      <alignment horizontal="left" wrapText="1"/>
    </xf>
    <xf numFmtId="168" fontId="18" fillId="24" borderId="0" xfId="40" applyNumberFormat="1" applyFont="1" applyFill="1" applyBorder="1" applyAlignment="1" applyProtection="1">
      <alignment horizontal="right" wrapText="1" indent="2"/>
    </xf>
    <xf numFmtId="0" fontId="17" fillId="24" borderId="0" xfId="40" applyFont="1" applyFill="1" applyBorder="1" applyAlignment="1" applyProtection="1">
      <alignment horizontal="left" indent="2"/>
    </xf>
    <xf numFmtId="167" fontId="17" fillId="24" borderId="0" xfId="40" applyNumberFormat="1" applyFont="1" applyFill="1" applyBorder="1" applyAlignment="1" applyProtection="1">
      <alignment horizontal="right" wrapText="1" indent="2"/>
    </xf>
    <xf numFmtId="167" fontId="17" fillId="27" borderId="0" xfId="40" applyNumberFormat="1" applyFont="1" applyFill="1" applyBorder="1" applyAlignment="1" applyProtection="1">
      <alignment horizontal="right" wrapText="1" indent="2"/>
    </xf>
    <xf numFmtId="167" fontId="79" fillId="24" borderId="0" xfId="40" applyNumberFormat="1" applyFont="1" applyFill="1" applyBorder="1" applyAlignment="1" applyProtection="1">
      <alignment horizontal="right" wrapText="1" indent="2"/>
    </xf>
    <xf numFmtId="167" fontId="79" fillId="27" borderId="0" xfId="40" applyNumberFormat="1" applyFont="1" applyFill="1" applyBorder="1" applyAlignment="1" applyProtection="1">
      <alignment horizontal="right" wrapText="1" indent="2"/>
    </xf>
    <xf numFmtId="166" fontId="18" fillId="24" borderId="0" xfId="40" applyNumberFormat="1" applyFont="1" applyFill="1" applyBorder="1" applyAlignment="1" applyProtection="1">
      <alignment horizontal="right" wrapText="1" indent="2"/>
    </xf>
    <xf numFmtId="166" fontId="18" fillId="46" borderId="0" xfId="60" applyNumberFormat="1" applyFont="1" applyFill="1" applyBorder="1" applyAlignment="1" applyProtection="1">
      <alignment horizontal="right" wrapText="1" indent="2"/>
    </xf>
    <xf numFmtId="166" fontId="18" fillId="43" borderId="0" xfId="60" applyNumberFormat="1" applyFont="1" applyFill="1" applyBorder="1" applyAlignment="1" applyProtection="1">
      <alignment horizontal="right" wrapText="1" indent="2"/>
    </xf>
    <xf numFmtId="166" fontId="76" fillId="25" borderId="0" xfId="227" applyNumberFormat="1" applyFont="1" applyFill="1" applyBorder="1" applyAlignment="1" applyProtection="1">
      <alignment horizontal="right" indent="2"/>
    </xf>
    <xf numFmtId="0" fontId="17" fillId="25" borderId="18" xfId="227" applyFont="1" applyFill="1" applyBorder="1" applyAlignment="1" applyProtection="1">
      <alignment horizontal="left" indent="4"/>
    </xf>
    <xf numFmtId="0" fontId="22" fillId="25" borderId="0" xfId="227" applyFont="1" applyFill="1" applyBorder="1" applyAlignment="1" applyProtection="1">
      <alignment vertical="justify" wrapText="1"/>
    </xf>
    <xf numFmtId="0" fontId="8" fillId="25" borderId="0" xfId="227" applyFill="1" applyBorder="1" applyAlignment="1" applyProtection="1">
      <alignment vertical="justify" wrapText="1"/>
    </xf>
    <xf numFmtId="0" fontId="82" fillId="25" borderId="0" xfId="227" applyFont="1" applyFill="1" applyBorder="1" applyAlignment="1" applyProtection="1">
      <alignment horizontal="center"/>
    </xf>
    <xf numFmtId="0" fontId="47" fillId="26" borderId="15" xfId="227" applyFont="1" applyFill="1" applyBorder="1" applyAlignment="1" applyProtection="1">
      <alignment horizontal="left"/>
    </xf>
    <xf numFmtId="0" fontId="47" fillId="26" borderId="16" xfId="227" applyFont="1" applyFill="1" applyBorder="1" applyAlignment="1" applyProtection="1">
      <alignment horizontal="left"/>
    </xf>
    <xf numFmtId="0" fontId="47" fillId="26" borderId="17" xfId="227" applyFont="1" applyFill="1" applyBorder="1" applyAlignment="1" applyProtection="1">
      <alignment horizontal="left"/>
    </xf>
    <xf numFmtId="0" fontId="8" fillId="25" borderId="0" xfId="227" applyFill="1" applyAlignment="1" applyProtection="1">
      <alignment vertical="justify" wrapText="1"/>
    </xf>
    <xf numFmtId="165" fontId="29" fillId="25" borderId="0" xfId="227" applyNumberFormat="1" applyFont="1" applyFill="1" applyBorder="1" applyAlignment="1" applyProtection="1">
      <alignment horizontal="right" indent="2"/>
    </xf>
    <xf numFmtId="165" fontId="29" fillId="26" borderId="0" xfId="227" applyNumberFormat="1" applyFont="1" applyFill="1" applyBorder="1" applyAlignment="1" applyProtection="1">
      <alignment horizontal="right" indent="2"/>
    </xf>
    <xf numFmtId="165" fontId="76" fillId="25" borderId="0" xfId="227" applyNumberFormat="1" applyFont="1" applyFill="1" applyBorder="1" applyAlignment="1" applyProtection="1">
      <alignment horizontal="right" indent="2"/>
    </xf>
    <xf numFmtId="165" fontId="76" fillId="26" borderId="0" xfId="227" applyNumberFormat="1" applyFont="1" applyFill="1" applyBorder="1" applyAlignment="1" applyProtection="1">
      <alignment horizontal="right" indent="2"/>
    </xf>
    <xf numFmtId="165" fontId="18" fillId="24" borderId="0" xfId="40" applyNumberFormat="1" applyFont="1" applyFill="1" applyBorder="1" applyAlignment="1" applyProtection="1">
      <alignment horizontal="right" wrapText="1" indent="2"/>
    </xf>
    <xf numFmtId="165" fontId="18" fillId="27" borderId="0" xfId="40" applyNumberFormat="1" applyFont="1" applyFill="1" applyBorder="1" applyAlignment="1" applyProtection="1">
      <alignment horizontal="right" wrapText="1" indent="2"/>
    </xf>
    <xf numFmtId="0" fontId="17" fillId="25" borderId="18" xfId="227" applyFont="1" applyFill="1" applyBorder="1" applyAlignment="1" applyProtection="1">
      <alignment horizontal="right" indent="6"/>
    </xf>
    <xf numFmtId="0" fontId="22" fillId="25" borderId="0" xfId="62" applyFont="1" applyFill="1" applyBorder="1" applyAlignment="1">
      <alignment vertical="top" wrapText="1"/>
    </xf>
    <xf numFmtId="0" fontId="85" fillId="26" borderId="0" xfId="62" applyFont="1" applyFill="1" applyBorder="1" applyAlignment="1">
      <alignment horizontal="center" vertical="center"/>
    </xf>
    <xf numFmtId="0" fontId="85" fillId="26" borderId="0" xfId="62" applyFont="1" applyFill="1" applyBorder="1" applyAlignment="1">
      <alignment horizontal="left" vertical="center"/>
    </xf>
    <xf numFmtId="0" fontId="22" fillId="26" borderId="0" xfId="62" applyFont="1" applyFill="1" applyBorder="1" applyAlignment="1">
      <alignment horizontal="justify" wrapText="1"/>
    </xf>
    <xf numFmtId="0" fontId="85" fillId="25" borderId="24" xfId="62" applyFont="1" applyFill="1" applyBorder="1" applyAlignment="1">
      <alignment horizontal="left" vertical="center"/>
    </xf>
    <xf numFmtId="0" fontId="85" fillId="25" borderId="25" xfId="62" applyFont="1" applyFill="1" applyBorder="1" applyAlignment="1">
      <alignment horizontal="left" vertical="center"/>
    </xf>
    <xf numFmtId="0" fontId="22" fillId="25" borderId="0" xfId="62" applyFont="1" applyFill="1" applyBorder="1" applyAlignment="1">
      <alignment wrapText="1"/>
    </xf>
    <xf numFmtId="0" fontId="22" fillId="25" borderId="0" xfId="62" applyFont="1" applyFill="1" applyBorder="1" applyAlignment="1">
      <alignment vertical="center" wrapText="1"/>
    </xf>
    <xf numFmtId="0" fontId="22" fillId="25" borderId="19" xfId="62" applyFont="1" applyFill="1" applyBorder="1" applyAlignment="1">
      <alignment vertical="center" wrapText="1"/>
    </xf>
    <xf numFmtId="0" fontId="81" fillId="26" borderId="24" xfId="0" applyFont="1" applyFill="1" applyBorder="1" applyAlignment="1">
      <alignment horizontal="left" vertical="center" wrapText="1"/>
    </xf>
    <xf numFmtId="0" fontId="81" fillId="26" borderId="26" xfId="0" applyFont="1" applyFill="1" applyBorder="1" applyAlignment="1">
      <alignment horizontal="left" vertical="center" wrapText="1"/>
    </xf>
    <xf numFmtId="0" fontId="81" fillId="26" borderId="25" xfId="0" applyFont="1" applyFill="1" applyBorder="1" applyAlignment="1">
      <alignment horizontal="left" vertical="center" wrapText="1"/>
    </xf>
    <xf numFmtId="0" fontId="17" fillId="25" borderId="0" xfId="62" applyFont="1" applyFill="1" applyBorder="1" applyAlignment="1">
      <alignment horizontal="left" indent="6"/>
    </xf>
    <xf numFmtId="1" fontId="17" fillId="25" borderId="13" xfId="0" applyNumberFormat="1" applyFont="1" applyFill="1" applyBorder="1" applyAlignment="1">
      <alignment horizontal="center" wrapText="1"/>
    </xf>
    <xf numFmtId="0" fontId="76" fillId="25" borderId="0" xfId="0" applyFont="1" applyFill="1" applyBorder="1" applyAlignment="1">
      <alignment horizontal="left"/>
    </xf>
    <xf numFmtId="0" fontId="35" fillId="24" borderId="0" xfId="40" applyFont="1" applyFill="1" applyBorder="1" applyAlignment="1">
      <alignment horizontal="justify" wrapText="1"/>
    </xf>
    <xf numFmtId="0" fontId="22" fillId="24" borderId="0" xfId="40" applyFont="1" applyFill="1" applyBorder="1" applyAlignment="1">
      <alignment horizontal="justify" wrapText="1"/>
    </xf>
    <xf numFmtId="0" fontId="17" fillId="26" borderId="18" xfId="0" applyFont="1" applyFill="1" applyBorder="1" applyAlignment="1">
      <alignment horizontal="right" indent="6"/>
    </xf>
    <xf numFmtId="0" fontId="15" fillId="25" borderId="23" xfId="0" applyFont="1" applyFill="1" applyBorder="1" applyAlignment="1">
      <alignment horizontal="left"/>
    </xf>
    <xf numFmtId="0" fontId="15" fillId="25" borderId="22" xfId="0" applyFont="1" applyFill="1" applyBorder="1" applyAlignment="1">
      <alignment horizontal="left"/>
    </xf>
    <xf numFmtId="0" fontId="15" fillId="25" borderId="0" xfId="0" applyFont="1" applyFill="1" applyBorder="1" applyAlignment="1">
      <alignment horizontal="left"/>
    </xf>
    <xf numFmtId="0" fontId="22" fillId="25" borderId="0" xfId="0" applyFont="1" applyFill="1" applyBorder="1" applyAlignment="1">
      <alignment horizontal="left" vertical="top"/>
    </xf>
    <xf numFmtId="0" fontId="11" fillId="25" borderId="0" xfId="0" applyFont="1" applyFill="1" applyBorder="1"/>
    <xf numFmtId="0" fontId="117" fillId="26" borderId="13" xfId="0" applyFont="1" applyFill="1" applyBorder="1" applyAlignment="1">
      <alignment horizontal="center" wrapText="1"/>
    </xf>
    <xf numFmtId="0" fontId="35" fillId="24" borderId="0" xfId="40" applyNumberFormat="1" applyFont="1" applyFill="1" applyBorder="1" applyAlignment="1">
      <alignment horizontal="justify" vertical="center" wrapText="1"/>
    </xf>
    <xf numFmtId="0" fontId="22" fillId="24" borderId="0" xfId="40" applyNumberFormat="1" applyFont="1" applyFill="1" applyBorder="1" applyAlignment="1">
      <alignment horizontal="justify" vertical="center" wrapText="1"/>
    </xf>
    <xf numFmtId="0" fontId="22" fillId="24" borderId="0" xfId="40" applyFont="1" applyFill="1" applyBorder="1" applyAlignment="1">
      <alignment horizontal="justify" vertical="top" wrapText="1"/>
    </xf>
    <xf numFmtId="172" fontId="18" fillId="25" borderId="0" xfId="70" applyNumberFormat="1" applyFont="1" applyFill="1" applyBorder="1" applyAlignment="1">
      <alignment horizontal="right"/>
    </xf>
    <xf numFmtId="0" fontId="17" fillId="25" borderId="18" xfId="70" applyFont="1" applyFill="1" applyBorder="1" applyAlignment="1">
      <alignment horizontal="left" indent="6"/>
    </xf>
    <xf numFmtId="0" fontId="17" fillId="25" borderId="0" xfId="70" applyFont="1" applyFill="1" applyBorder="1" applyAlignment="1">
      <alignment horizontal="left" indent="6"/>
    </xf>
    <xf numFmtId="0" fontId="22" fillId="25" borderId="0" xfId="70" applyFont="1" applyFill="1" applyBorder="1" applyAlignment="1">
      <alignment horizontal="left" vertical="top"/>
    </xf>
    <xf numFmtId="0" fontId="76" fillId="25" borderId="0" xfId="70" applyFont="1" applyFill="1" applyBorder="1" applyAlignment="1">
      <alignment horizontal="left"/>
    </xf>
    <xf numFmtId="0" fontId="76" fillId="25" borderId="0" xfId="78" applyFont="1" applyFill="1" applyBorder="1" applyAlignment="1">
      <alignment horizontal="left" vertical="center"/>
    </xf>
    <xf numFmtId="0" fontId="118" fillId="24" borderId="0" xfId="40" applyFont="1" applyFill="1" applyBorder="1" applyAlignment="1">
      <alignment horizontal="justify" vertical="top" wrapText="1"/>
    </xf>
    <xf numFmtId="172" fontId="9" fillId="25" borderId="0" xfId="70" applyNumberFormat="1" applyFont="1" applyFill="1" applyBorder="1" applyAlignment="1">
      <alignment horizontal="left"/>
    </xf>
    <xf numFmtId="0" fontId="17" fillId="25" borderId="18" xfId="70" applyFont="1" applyFill="1" applyBorder="1" applyAlignment="1">
      <alignment horizontal="left"/>
    </xf>
    <xf numFmtId="0" fontId="22" fillId="25" borderId="22" xfId="70" applyFont="1" applyFill="1" applyBorder="1" applyAlignment="1">
      <alignment horizontal="center"/>
    </xf>
    <xf numFmtId="0" fontId="22" fillId="25" borderId="53" xfId="70" applyFont="1" applyFill="1" applyBorder="1" applyAlignment="1">
      <alignment horizontal="center"/>
    </xf>
    <xf numFmtId="0" fontId="124" fillId="26" borderId="27" xfId="70" applyFont="1" applyFill="1" applyBorder="1" applyAlignment="1">
      <alignment horizontal="left" vertical="center"/>
    </xf>
    <xf numFmtId="0" fontId="124" fillId="26" borderId="28" xfId="70" applyFont="1" applyFill="1" applyBorder="1" applyAlignment="1">
      <alignment horizontal="left" vertical="center"/>
    </xf>
    <xf numFmtId="0" fontId="124" fillId="26" borderId="29" xfId="70" applyFont="1" applyFill="1" applyBorder="1" applyAlignment="1">
      <alignment horizontal="left" vertical="center"/>
    </xf>
    <xf numFmtId="0" fontId="113" fillId="26" borderId="70" xfId="70" applyFont="1" applyFill="1" applyBorder="1" applyAlignment="1">
      <alignment horizontal="center" vertical="center"/>
    </xf>
    <xf numFmtId="0" fontId="113" fillId="26" borderId="71" xfId="70" applyFont="1" applyFill="1" applyBorder="1" applyAlignment="1">
      <alignment horizontal="center" vertical="center"/>
    </xf>
    <xf numFmtId="0" fontId="113" fillId="26" borderId="74" xfId="70" applyFont="1" applyFill="1" applyBorder="1" applyAlignment="1">
      <alignment horizontal="center" vertical="center"/>
    </xf>
    <xf numFmtId="0" fontId="113" fillId="26" borderId="75" xfId="70" applyFont="1" applyFill="1" applyBorder="1" applyAlignment="1">
      <alignment horizontal="center" vertical="center"/>
    </xf>
    <xf numFmtId="0" fontId="17" fillId="25" borderId="13" xfId="70" applyFont="1" applyFill="1" applyBorder="1" applyAlignment="1">
      <alignment horizontal="center" vertical="center" wrapText="1"/>
    </xf>
    <xf numFmtId="0" fontId="17" fillId="25" borderId="72" xfId="70" applyFont="1" applyFill="1" applyBorder="1" applyAlignment="1">
      <alignment horizontal="center" vertical="center" wrapText="1"/>
    </xf>
    <xf numFmtId="0" fontId="17" fillId="25" borderId="73" xfId="70" applyFont="1" applyFill="1" applyBorder="1" applyAlignment="1">
      <alignment horizontal="center" vertical="center" wrapText="1"/>
    </xf>
    <xf numFmtId="0" fontId="17" fillId="25" borderId="76" xfId="70" applyFont="1" applyFill="1" applyBorder="1" applyAlignment="1">
      <alignment horizontal="center" vertical="center" wrapText="1"/>
    </xf>
    <xf numFmtId="3" fontId="86" fillId="25" borderId="0" xfId="63" applyNumberFormat="1" applyFont="1" applyFill="1" applyBorder="1" applyAlignment="1">
      <alignment horizontal="right"/>
    </xf>
    <xf numFmtId="172" fontId="9" fillId="26" borderId="0" xfId="63" applyNumberFormat="1" applyFont="1" applyFill="1" applyBorder="1" applyAlignment="1">
      <alignment horizontal="right"/>
    </xf>
    <xf numFmtId="0" fontId="17" fillId="25" borderId="18" xfId="63" applyFont="1" applyFill="1" applyBorder="1" applyAlignment="1">
      <alignment horizontal="left" indent="6"/>
    </xf>
    <xf numFmtId="0" fontId="135" fillId="25" borderId="86" xfId="63" applyFont="1" applyFill="1" applyBorder="1" applyAlignment="1">
      <alignment horizontal="center" vertical="center"/>
    </xf>
    <xf numFmtId="0" fontId="135" fillId="25" borderId="87" xfId="63" applyFont="1" applyFill="1" applyBorder="1" applyAlignment="1">
      <alignment horizontal="center" vertical="center"/>
    </xf>
    <xf numFmtId="0" fontId="135" fillId="25" borderId="91" xfId="63" applyFont="1" applyFill="1" applyBorder="1" applyAlignment="1">
      <alignment horizontal="center" vertical="center"/>
    </xf>
    <xf numFmtId="0" fontId="135" fillId="25" borderId="92" xfId="63" applyFont="1" applyFill="1" applyBorder="1" applyAlignment="1">
      <alignment horizontal="center" vertical="center"/>
    </xf>
    <xf numFmtId="3" fontId="18" fillId="25" borderId="88" xfId="63" quotePrefix="1" applyNumberFormat="1" applyFont="1" applyFill="1" applyBorder="1" applyAlignment="1">
      <alignment horizontal="center" vertical="center"/>
    </xf>
    <xf numFmtId="3" fontId="18" fillId="25" borderId="93" xfId="63" quotePrefix="1" applyNumberFormat="1" applyFont="1" applyFill="1" applyBorder="1" applyAlignment="1">
      <alignment horizontal="center" vertical="center"/>
    </xf>
    <xf numFmtId="3" fontId="18" fillId="25" borderId="89" xfId="63" quotePrefix="1" applyNumberFormat="1" applyFont="1" applyFill="1" applyBorder="1" applyAlignment="1">
      <alignment horizontal="center" vertical="center" wrapText="1"/>
    </xf>
    <xf numFmtId="3" fontId="18" fillId="25" borderId="94" xfId="63" quotePrefix="1" applyNumberFormat="1" applyFont="1" applyFill="1" applyBorder="1" applyAlignment="1">
      <alignment horizontal="center" vertical="center" wrapText="1"/>
    </xf>
    <xf numFmtId="0" fontId="18" fillId="0" borderId="90" xfId="63" applyFont="1" applyBorder="1" applyAlignment="1">
      <alignment horizontal="center" vertical="center" wrapText="1"/>
    </xf>
    <xf numFmtId="0" fontId="76" fillId="24" borderId="0" xfId="40" applyFont="1" applyFill="1" applyBorder="1" applyAlignment="1">
      <alignment vertical="center" wrapText="1"/>
    </xf>
    <xf numFmtId="172" fontId="18" fillId="25" borderId="0" xfId="62" applyNumberFormat="1" applyFont="1" applyFill="1" applyBorder="1" applyAlignment="1">
      <alignment horizontal="left"/>
    </xf>
    <xf numFmtId="0" fontId="124" fillId="26" borderId="31" xfId="62" applyFont="1" applyFill="1" applyBorder="1" applyAlignment="1">
      <alignment horizontal="left" vertical="center" wrapText="1"/>
    </xf>
    <xf numFmtId="0" fontId="124" fillId="26" borderId="32" xfId="62" applyFont="1" applyFill="1" applyBorder="1" applyAlignment="1">
      <alignment horizontal="left" vertical="center" wrapText="1"/>
    </xf>
    <xf numFmtId="0" fontId="124" fillId="26" borderId="33" xfId="62" applyFont="1" applyFill="1" applyBorder="1" applyAlignment="1">
      <alignment horizontal="left" vertical="center" wrapText="1"/>
    </xf>
    <xf numFmtId="0" fontId="22" fillId="24" borderId="51" xfId="40" applyFont="1" applyFill="1" applyBorder="1" applyAlignment="1">
      <alignment horizontal="left" vertical="top"/>
    </xf>
    <xf numFmtId="0" fontId="22" fillId="24" borderId="0" xfId="40" applyFont="1" applyFill="1" applyBorder="1" applyAlignment="1">
      <alignment horizontal="left" vertical="top"/>
    </xf>
    <xf numFmtId="0" fontId="17" fillId="0" borderId="12" xfId="53" applyFont="1" applyBorder="1" applyAlignment="1">
      <alignment horizontal="center" vertical="center" wrapText="1"/>
    </xf>
    <xf numFmtId="0" fontId="17" fillId="0" borderId="57" xfId="53" applyFont="1" applyBorder="1" applyAlignment="1">
      <alignment horizontal="center" vertical="center" wrapText="1"/>
    </xf>
    <xf numFmtId="0" fontId="17" fillId="0" borderId="56" xfId="53" applyFont="1" applyBorder="1" applyAlignment="1">
      <alignment horizontal="center" vertical="center" wrapText="1"/>
    </xf>
    <xf numFmtId="164" fontId="18" fillId="27" borderId="48" xfId="40" applyNumberFormat="1" applyFont="1" applyFill="1" applyBorder="1" applyAlignment="1">
      <alignment horizontal="center" wrapText="1"/>
    </xf>
    <xf numFmtId="164" fontId="22" fillId="27" borderId="48" xfId="40" applyNumberFormat="1" applyFont="1" applyFill="1" applyBorder="1" applyAlignment="1">
      <alignment horizontal="right" wrapText="1"/>
    </xf>
    <xf numFmtId="0" fontId="35" fillId="25" borderId="0" xfId="62" applyFont="1" applyFill="1" applyBorder="1" applyAlignment="1">
      <alignment horizontal="left" vertical="center"/>
    </xf>
    <xf numFmtId="0" fontId="17" fillId="25" borderId="18" xfId="62" applyFont="1" applyFill="1" applyBorder="1" applyAlignment="1">
      <alignment horizontal="right" indent="6"/>
    </xf>
    <xf numFmtId="0" fontId="22" fillId="24" borderId="51" xfId="40" applyFont="1" applyFill="1" applyBorder="1" applyAlignment="1">
      <alignment vertical="justify" wrapText="1"/>
    </xf>
    <xf numFmtId="0" fontId="22" fillId="24" borderId="0" xfId="40" applyFont="1" applyFill="1" applyBorder="1" applyAlignment="1">
      <alignment vertical="justify" wrapText="1"/>
    </xf>
    <xf numFmtId="0" fontId="22" fillId="25" borderId="51" xfId="62" applyFont="1" applyFill="1" applyBorder="1" applyAlignment="1">
      <alignment horizontal="left" vertical="top"/>
    </xf>
    <xf numFmtId="0" fontId="22" fillId="25" borderId="0" xfId="62" applyFont="1" applyFill="1" applyBorder="1" applyAlignment="1">
      <alignment horizontal="left" vertical="top"/>
    </xf>
    <xf numFmtId="0" fontId="17" fillId="25" borderId="56" xfId="62" applyFont="1" applyFill="1" applyBorder="1" applyAlignment="1">
      <alignment horizontal="center"/>
    </xf>
    <xf numFmtId="0" fontId="17" fillId="25" borderId="57" xfId="62" applyFont="1" applyFill="1" applyBorder="1" applyAlignment="1">
      <alignment horizontal="center"/>
    </xf>
    <xf numFmtId="0" fontId="76" fillId="25" borderId="0" xfId="62" applyFont="1" applyFill="1" applyBorder="1" applyAlignment="1">
      <alignment horizontal="left" vertical="center" wrapText="1"/>
    </xf>
    <xf numFmtId="172" fontId="18" fillId="25" borderId="0" xfId="62" applyNumberFormat="1" applyFont="1" applyFill="1" applyBorder="1" applyAlignment="1">
      <alignment horizontal="right"/>
    </xf>
    <xf numFmtId="0" fontId="17" fillId="26" borderId="12" xfId="53" applyFont="1" applyFill="1" applyBorder="1" applyAlignment="1">
      <alignment horizontal="center" vertical="center" wrapText="1"/>
    </xf>
    <xf numFmtId="0" fontId="76" fillId="25" borderId="0" xfId="0" applyFont="1" applyFill="1" applyBorder="1" applyAlignment="1">
      <alignment horizontal="left" vertical="center"/>
    </xf>
    <xf numFmtId="0" fontId="89" fillId="25" borderId="0" xfId="0" applyFont="1" applyFill="1" applyBorder="1" applyAlignment="1">
      <alignment horizontal="center"/>
    </xf>
    <xf numFmtId="0" fontId="47" fillId="26" borderId="31" xfId="0" applyFont="1" applyFill="1" applyBorder="1" applyAlignment="1">
      <alignment horizontal="left" vertical="center"/>
    </xf>
    <xf numFmtId="0" fontId="47" fillId="26" borderId="32" xfId="0" applyFont="1" applyFill="1" applyBorder="1" applyAlignment="1">
      <alignment horizontal="left" vertical="center"/>
    </xf>
    <xf numFmtId="0" fontId="47" fillId="26" borderId="33" xfId="0" applyFont="1" applyFill="1" applyBorder="1" applyAlignment="1">
      <alignment horizontal="left" vertical="center"/>
    </xf>
    <xf numFmtId="0" fontId="22" fillId="0" borderId="0" xfId="0" applyFont="1" applyBorder="1" applyAlignment="1">
      <alignment vertical="justify" wrapText="1"/>
    </xf>
    <xf numFmtId="0" fontId="0" fillId="0" borderId="0" xfId="0" applyBorder="1" applyAlignment="1">
      <alignment vertical="justify" wrapText="1"/>
    </xf>
    <xf numFmtId="0" fontId="17" fillId="25" borderId="84" xfId="0" applyFont="1" applyFill="1" applyBorder="1" applyAlignment="1">
      <alignment horizontal="center" wrapText="1"/>
    </xf>
    <xf numFmtId="0" fontId="17" fillId="25" borderId="83" xfId="0" applyFont="1" applyFill="1" applyBorder="1" applyAlignment="1">
      <alignment horizontal="center" wrapText="1"/>
    </xf>
    <xf numFmtId="0" fontId="17" fillId="25" borderId="18" xfId="0" applyFont="1" applyFill="1" applyBorder="1" applyAlignment="1">
      <alignment horizontal="left" indent="6"/>
    </xf>
    <xf numFmtId="0" fontId="17" fillId="25" borderId="0" xfId="70" applyFont="1" applyFill="1" applyBorder="1" applyAlignment="1">
      <alignment horizontal="left" indent="1"/>
    </xf>
    <xf numFmtId="0" fontId="18" fillId="25" borderId="0" xfId="70" applyFont="1" applyFill="1" applyBorder="1" applyAlignment="1">
      <alignment horizontal="left" indent="1"/>
    </xf>
    <xf numFmtId="0" fontId="48" fillId="25" borderId="36" xfId="70" applyFont="1" applyFill="1" applyBorder="1" applyAlignment="1">
      <alignment horizontal="justify" vertical="top" wrapText="1"/>
    </xf>
    <xf numFmtId="0" fontId="22" fillId="26" borderId="51" xfId="70" applyFont="1" applyFill="1" applyBorder="1" applyAlignment="1">
      <alignment vertical="justify" wrapText="1"/>
    </xf>
    <xf numFmtId="0" fontId="22" fillId="26" borderId="0" xfId="70" applyFont="1" applyFill="1" applyBorder="1" applyAlignment="1">
      <alignment vertical="justify" wrapText="1"/>
    </xf>
    <xf numFmtId="0" fontId="76" fillId="26" borderId="0" xfId="70" applyFont="1" applyFill="1" applyBorder="1" applyAlignment="1">
      <alignment horizontal="left"/>
    </xf>
    <xf numFmtId="0" fontId="47" fillId="26" borderId="31" xfId="70" applyFont="1" applyFill="1" applyBorder="1" applyAlignment="1">
      <alignment horizontal="left" vertical="center"/>
    </xf>
    <xf numFmtId="0" fontId="47" fillId="26" borderId="32" xfId="70" applyFont="1" applyFill="1" applyBorder="1" applyAlignment="1">
      <alignment horizontal="left" vertical="center"/>
    </xf>
    <xf numFmtId="0" fontId="47" fillId="26" borderId="33" xfId="70" applyFont="1" applyFill="1" applyBorder="1" applyAlignment="1">
      <alignment horizontal="left" vertical="center"/>
    </xf>
    <xf numFmtId="0" fontId="76" fillId="25" borderId="0" xfId="70" applyFont="1" applyFill="1" applyBorder="1" applyAlignment="1">
      <alignment horizontal="left" vertical="center"/>
    </xf>
    <xf numFmtId="0" fontId="91" fillId="26" borderId="34" xfId="70" applyFont="1" applyFill="1" applyBorder="1" applyAlignment="1">
      <alignment horizontal="left" vertical="center"/>
    </xf>
    <xf numFmtId="0" fontId="91" fillId="26" borderId="37" xfId="70" applyFont="1" applyFill="1" applyBorder="1" applyAlignment="1">
      <alignment horizontal="left" vertical="center"/>
    </xf>
    <xf numFmtId="0" fontId="91" fillId="26" borderId="35" xfId="70" applyFont="1" applyFill="1" applyBorder="1" applyAlignment="1">
      <alignment horizontal="left" vertical="center"/>
    </xf>
    <xf numFmtId="0" fontId="88" fillId="25" borderId="0" xfId="70" applyFont="1" applyFill="1" applyBorder="1" applyAlignment="1">
      <alignment horizontal="left" vertical="center"/>
    </xf>
    <xf numFmtId="0" fontId="120" fillId="25" borderId="0" xfId="70" applyFont="1" applyFill="1" applyBorder="1" applyAlignment="1">
      <alignment horizontal="justify"/>
    </xf>
    <xf numFmtId="0" fontId="17" fillId="25" borderId="81" xfId="70" applyFont="1" applyFill="1" applyBorder="1" applyAlignment="1">
      <alignment horizontal="center"/>
    </xf>
    <xf numFmtId="0" fontId="17" fillId="25" borderId="0" xfId="70" applyFont="1" applyFill="1" applyBorder="1" applyAlignment="1">
      <alignment horizontal="left"/>
    </xf>
    <xf numFmtId="0" fontId="81" fillId="26" borderId="31" xfId="70" applyFont="1" applyFill="1" applyBorder="1" applyAlignment="1">
      <alignment horizontal="left" vertical="center"/>
    </xf>
    <xf numFmtId="0" fontId="81" fillId="26" borderId="32" xfId="70" applyFont="1" applyFill="1" applyBorder="1" applyAlignment="1">
      <alignment horizontal="left" vertical="center"/>
    </xf>
    <xf numFmtId="0" fontId="81" fillId="26" borderId="33" xfId="70" applyFont="1" applyFill="1" applyBorder="1" applyAlignment="1">
      <alignment horizontal="left" vertical="center"/>
    </xf>
    <xf numFmtId="0" fontId="22" fillId="0" borderId="65" xfId="70" applyFont="1" applyBorder="1" applyAlignment="1">
      <alignment vertical="justify"/>
    </xf>
    <xf numFmtId="0" fontId="22" fillId="0" borderId="0" xfId="70" applyFont="1" applyBorder="1" applyAlignment="1">
      <alignment vertical="justify"/>
    </xf>
    <xf numFmtId="0" fontId="17" fillId="25" borderId="49" xfId="70" applyFont="1" applyFill="1" applyBorder="1" applyAlignment="1">
      <alignment horizontal="center"/>
    </xf>
    <xf numFmtId="0" fontId="17" fillId="25" borderId="18" xfId="70" applyFont="1" applyFill="1" applyBorder="1" applyAlignment="1">
      <alignment horizontal="right"/>
    </xf>
    <xf numFmtId="0" fontId="17" fillId="25" borderId="13" xfId="70" applyFont="1" applyFill="1" applyBorder="1" applyAlignment="1">
      <alignment horizontal="center" wrapText="1"/>
    </xf>
    <xf numFmtId="0" fontId="17" fillId="25" borderId="85" xfId="70" applyFont="1" applyFill="1" applyBorder="1" applyAlignment="1">
      <alignment horizontal="center" wrapText="1"/>
    </xf>
    <xf numFmtId="0" fontId="117" fillId="25" borderId="0" xfId="70" applyFont="1" applyFill="1" applyBorder="1" applyAlignment="1">
      <alignment horizontal="left" indent="1"/>
    </xf>
    <xf numFmtId="0" fontId="22" fillId="26" borderId="65" xfId="70" applyFont="1" applyFill="1" applyBorder="1" applyAlignment="1">
      <alignment horizontal="left" vertical="top"/>
    </xf>
    <xf numFmtId="0" fontId="22" fillId="26" borderId="0" xfId="70" applyFont="1" applyFill="1" applyBorder="1" applyAlignment="1">
      <alignment horizontal="left" vertical="top"/>
    </xf>
    <xf numFmtId="0" fontId="17" fillId="0" borderId="0" xfId="70" applyFont="1" applyBorder="1" applyAlignment="1">
      <alignment horizontal="left" indent="1"/>
    </xf>
    <xf numFmtId="0" fontId="17" fillId="25" borderId="18" xfId="71" applyFont="1" applyFill="1" applyBorder="1" applyAlignment="1">
      <alignment horizontal="left" indent="6"/>
    </xf>
    <xf numFmtId="0" fontId="15" fillId="25" borderId="22" xfId="62" applyFont="1" applyFill="1" applyBorder="1" applyAlignment="1">
      <alignment horizontal="left"/>
    </xf>
    <xf numFmtId="0" fontId="47" fillId="26" borderId="31" xfId="62" applyFont="1" applyFill="1" applyBorder="1" applyAlignment="1">
      <alignment horizontal="left" vertical="center"/>
    </xf>
    <xf numFmtId="0" fontId="47" fillId="26" borderId="32" xfId="62" applyFont="1" applyFill="1" applyBorder="1" applyAlignment="1">
      <alignment horizontal="left" vertical="center"/>
    </xf>
    <xf numFmtId="0" fontId="47" fillId="26" borderId="33" xfId="62" applyFont="1" applyFill="1" applyBorder="1" applyAlignment="1">
      <alignment horizontal="left" vertical="center"/>
    </xf>
    <xf numFmtId="0" fontId="138" fillId="26" borderId="34" xfId="62" applyFont="1" applyFill="1" applyBorder="1" applyAlignment="1">
      <alignment horizontal="center" vertical="center"/>
    </xf>
    <xf numFmtId="0" fontId="138" fillId="26" borderId="35" xfId="62" applyFont="1" applyFill="1" applyBorder="1" applyAlignment="1">
      <alignment horizontal="center" vertical="center"/>
    </xf>
    <xf numFmtId="0" fontId="86" fillId="25" borderId="0" xfId="62" applyFont="1" applyFill="1" applyBorder="1" applyAlignment="1">
      <alignment horizontal="left" vertical="center"/>
    </xf>
    <xf numFmtId="0" fontId="138" fillId="25" borderId="34" xfId="62" applyFont="1" applyFill="1" applyBorder="1" applyAlignment="1">
      <alignment horizontal="center" vertical="center"/>
    </xf>
    <xf numFmtId="0" fontId="138" fillId="25" borderId="35" xfId="62" applyFont="1" applyFill="1" applyBorder="1" applyAlignment="1">
      <alignment horizontal="center" vertical="center"/>
    </xf>
    <xf numFmtId="0" fontId="35" fillId="25" borderId="0" xfId="62" applyFont="1" applyFill="1" applyBorder="1" applyAlignment="1">
      <alignment horizontal="left" vertical="center" wrapText="1"/>
    </xf>
    <xf numFmtId="172" fontId="18" fillId="25" borderId="0" xfId="70" applyNumberFormat="1" applyFont="1" applyFill="1" applyBorder="1" applyAlignment="1">
      <alignment horizontal="left"/>
    </xf>
    <xf numFmtId="0" fontId="47" fillId="26" borderId="44" xfId="70" applyFont="1" applyFill="1" applyBorder="1" applyAlignment="1">
      <alignment horizontal="left" vertical="center"/>
    </xf>
    <xf numFmtId="0" fontId="47" fillId="26" borderId="45" xfId="70" applyFont="1" applyFill="1" applyBorder="1" applyAlignment="1">
      <alignment horizontal="left" vertical="center"/>
    </xf>
    <xf numFmtId="0" fontId="47" fillId="26" borderId="46" xfId="70" applyFont="1" applyFill="1" applyBorder="1" applyAlignment="1">
      <alignment horizontal="left" vertical="center"/>
    </xf>
    <xf numFmtId="0" fontId="35" fillId="25" borderId="10" xfId="62" applyFont="1" applyFill="1" applyBorder="1" applyAlignment="1">
      <alignment horizontal="center" vertical="center" wrapText="1"/>
    </xf>
    <xf numFmtId="0" fontId="35" fillId="25" borderId="11" xfId="62" applyFont="1" applyFill="1" applyBorder="1" applyAlignment="1">
      <alignment horizontal="center" vertical="center" wrapText="1"/>
    </xf>
    <xf numFmtId="0" fontId="76" fillId="44" borderId="0" xfId="70" applyFont="1" applyFill="1" applyBorder="1" applyAlignment="1">
      <alignment horizontal="left"/>
    </xf>
    <xf numFmtId="0" fontId="22" fillId="27" borderId="0" xfId="40" applyFont="1" applyFill="1" applyBorder="1" applyAlignment="1">
      <alignment horizontal="left" wrapText="1"/>
    </xf>
    <xf numFmtId="0" fontId="17" fillId="26" borderId="13" xfId="62" applyFont="1" applyFill="1" applyBorder="1" applyAlignment="1">
      <alignment horizontal="center" vertical="center"/>
    </xf>
    <xf numFmtId="0" fontId="17" fillId="25" borderId="18" xfId="70" applyFont="1" applyFill="1" applyBorder="1" applyAlignment="1">
      <alignment horizontal="right" indent="6"/>
    </xf>
    <xf numFmtId="0" fontId="15" fillId="25" borderId="23" xfId="70" applyFont="1" applyFill="1" applyBorder="1" applyAlignment="1">
      <alignment horizontal="left"/>
    </xf>
    <xf numFmtId="0" fontId="15" fillId="25" borderId="22" xfId="70" applyFont="1" applyFill="1" applyBorder="1" applyAlignment="1">
      <alignment horizontal="left"/>
    </xf>
    <xf numFmtId="0" fontId="35" fillId="26" borderId="10" xfId="62" applyFont="1" applyFill="1" applyBorder="1" applyAlignment="1">
      <alignment horizontal="center" vertical="center" wrapText="1"/>
    </xf>
    <xf numFmtId="0" fontId="35" fillId="26" borderId="11" xfId="62" applyFont="1" applyFill="1" applyBorder="1" applyAlignment="1">
      <alignment horizontal="center" vertical="center" wrapText="1"/>
    </xf>
    <xf numFmtId="0" fontId="84" fillId="26" borderId="0" xfId="70" applyFont="1" applyFill="1" applyBorder="1" applyAlignment="1">
      <alignment horizontal="left"/>
    </xf>
    <xf numFmtId="0" fontId="117" fillId="25" borderId="18" xfId="70" applyFont="1" applyFill="1" applyBorder="1" applyAlignment="1">
      <alignment horizontal="left" indent="6"/>
    </xf>
    <xf numFmtId="0" fontId="15" fillId="25" borderId="0" xfId="70" applyFont="1" applyFill="1" applyBorder="1" applyAlignment="1">
      <alignment horizontal="left"/>
    </xf>
    <xf numFmtId="0" fontId="124" fillId="0" borderId="44" xfId="70" applyFont="1" applyFill="1" applyBorder="1" applyAlignment="1">
      <alignment horizontal="left" vertical="center"/>
    </xf>
    <xf numFmtId="0" fontId="124" fillId="0" borderId="45" xfId="70" applyFont="1" applyFill="1" applyBorder="1" applyAlignment="1">
      <alignment horizontal="left" vertical="center"/>
    </xf>
    <xf numFmtId="0" fontId="124" fillId="0" borderId="46" xfId="70" applyFont="1" applyFill="1" applyBorder="1" applyAlignment="1">
      <alignment horizontal="left" vertical="center"/>
    </xf>
    <xf numFmtId="0" fontId="17" fillId="26" borderId="13" xfId="70" applyFont="1" applyFill="1" applyBorder="1" applyAlignment="1">
      <alignment horizontal="center"/>
    </xf>
    <xf numFmtId="0" fontId="118" fillId="24" borderId="0" xfId="40" applyFont="1" applyFill="1" applyBorder="1" applyAlignment="1">
      <alignment horizontal="left" vertical="top" wrapText="1"/>
    </xf>
    <xf numFmtId="0" fontId="124" fillId="26" borderId="44" xfId="70" applyFont="1" applyFill="1" applyBorder="1" applyAlignment="1">
      <alignment horizontal="left" vertical="center"/>
    </xf>
    <xf numFmtId="0" fontId="124" fillId="26" borderId="45" xfId="70" applyFont="1" applyFill="1" applyBorder="1" applyAlignment="1">
      <alignment horizontal="left" vertical="center"/>
    </xf>
    <xf numFmtId="0" fontId="124" fillId="26" borderId="46" xfId="70" applyFont="1" applyFill="1" applyBorder="1" applyAlignment="1">
      <alignment horizontal="left" vertical="center"/>
    </xf>
    <xf numFmtId="0" fontId="117" fillId="24" borderId="0" xfId="40" applyFont="1" applyFill="1" applyBorder="1" applyAlignment="1">
      <alignment horizontal="left" vertical="center" wrapText="1" indent="1"/>
    </xf>
    <xf numFmtId="0" fontId="117" fillId="27" borderId="0" xfId="40" applyFont="1" applyFill="1" applyBorder="1" applyAlignment="1">
      <alignment horizontal="left" vertical="center" wrapText="1" indent="1"/>
    </xf>
    <xf numFmtId="0" fontId="118" fillId="27" borderId="0" xfId="40" applyFont="1" applyFill="1" applyBorder="1" applyAlignment="1">
      <alignment horizontal="left"/>
    </xf>
    <xf numFmtId="0" fontId="118" fillId="27" borderId="19" xfId="40" applyFont="1" applyFill="1" applyBorder="1" applyAlignment="1">
      <alignment horizontal="left"/>
    </xf>
    <xf numFmtId="172" fontId="44" fillId="25" borderId="0" xfId="70" applyNumberFormat="1" applyFont="1" applyFill="1" applyBorder="1" applyAlignment="1">
      <alignment horizontal="right"/>
    </xf>
    <xf numFmtId="3" fontId="84" fillId="26" borderId="0" xfId="70" applyNumberFormat="1" applyFont="1" applyFill="1" applyBorder="1" applyAlignment="1">
      <alignment horizontal="left"/>
    </xf>
    <xf numFmtId="0" fontId="22" fillId="24" borderId="0" xfId="40" applyFont="1" applyFill="1" applyBorder="1" applyAlignment="1">
      <alignment horizontal="left" vertical="top" wrapText="1"/>
    </xf>
    <xf numFmtId="3" fontId="84" fillId="26" borderId="0" xfId="70" applyNumberFormat="1" applyFont="1" applyFill="1" applyBorder="1" applyAlignment="1">
      <alignment horizontal="left" vertical="center" wrapText="1"/>
    </xf>
    <xf numFmtId="0" fontId="118" fillId="24" borderId="0" xfId="40" applyFont="1" applyFill="1" applyBorder="1" applyAlignment="1">
      <alignment horizontal="center" vertical="top" wrapText="1"/>
    </xf>
    <xf numFmtId="3" fontId="117" fillId="27" borderId="0" xfId="40" applyNumberFormat="1" applyFont="1" applyFill="1" applyBorder="1" applyAlignment="1">
      <alignment horizontal="left" vertical="center" wrapText="1" indent="1"/>
    </xf>
    <xf numFmtId="0" fontId="118" fillId="24" borderId="0" xfId="40" applyFont="1" applyFill="1" applyBorder="1" applyAlignment="1">
      <alignment horizontal="left" vertical="center" wrapText="1"/>
    </xf>
    <xf numFmtId="172" fontId="18" fillId="25" borderId="20" xfId="70" applyNumberFormat="1" applyFont="1" applyFill="1" applyBorder="1" applyAlignment="1">
      <alignment horizontal="left"/>
    </xf>
    <xf numFmtId="3" fontId="22" fillId="25" borderId="0" xfId="70" applyNumberFormat="1" applyFont="1" applyFill="1" applyBorder="1" applyAlignment="1">
      <alignment horizontal="right"/>
    </xf>
    <xf numFmtId="49" fontId="22" fillId="25" borderId="0" xfId="70" applyNumberFormat="1" applyFont="1" applyFill="1" applyBorder="1" applyAlignment="1">
      <alignment horizontal="left" vertical="center" wrapText="1"/>
    </xf>
    <xf numFmtId="0" fontId="79" fillId="25" borderId="0" xfId="70" applyNumberFormat="1" applyFont="1" applyFill="1" applyBorder="1" applyAlignment="1" applyProtection="1">
      <alignment horizontal="right" vertical="justify" wrapText="1"/>
      <protection locked="0"/>
    </xf>
    <xf numFmtId="0" fontId="122" fillId="25" borderId="0" xfId="68" applyNumberFormat="1" applyFont="1" applyFill="1" applyBorder="1" applyAlignment="1" applyProtection="1">
      <alignment horizontal="left" vertical="justify" wrapText="1"/>
      <protection locked="0"/>
    </xf>
    <xf numFmtId="0" fontId="17" fillId="25" borderId="18" xfId="70" applyFont="1" applyFill="1" applyBorder="1" applyAlignment="1">
      <alignment horizontal="center"/>
    </xf>
    <xf numFmtId="0" fontId="76" fillId="25" borderId="0" xfId="70" applyFont="1" applyFill="1" applyBorder="1" applyAlignment="1">
      <alignment horizontal="justify" vertical="center"/>
    </xf>
    <xf numFmtId="0" fontId="22" fillId="25" borderId="0" xfId="70" applyNumberFormat="1" applyFont="1" applyFill="1" applyBorder="1" applyAlignment="1" applyProtection="1">
      <alignment horizontal="justify" vertical="justify" wrapText="1"/>
      <protection locked="0"/>
    </xf>
    <xf numFmtId="0" fontId="17" fillId="25" borderId="13" xfId="70" applyFont="1" applyFill="1" applyBorder="1" applyAlignment="1">
      <alignment horizontal="center"/>
    </xf>
    <xf numFmtId="0" fontId="18" fillId="27" borderId="0" xfId="61" applyFont="1" applyFill="1" applyBorder="1" applyAlignment="1">
      <alignment horizontal="justify" vertical="center"/>
    </xf>
    <xf numFmtId="0" fontId="47" fillId="26" borderId="15" xfId="51" applyFont="1" applyFill="1" applyBorder="1" applyAlignment="1">
      <alignment horizontal="left" vertical="center"/>
    </xf>
    <xf numFmtId="0" fontId="47" fillId="26" borderId="16" xfId="51" applyFont="1" applyFill="1" applyBorder="1" applyAlignment="1">
      <alignment horizontal="left" vertical="center"/>
    </xf>
    <xf numFmtId="0" fontId="47" fillId="26" borderId="17" xfId="51" applyFont="1" applyFill="1" applyBorder="1" applyAlignment="1">
      <alignment horizontal="left" vertical="center"/>
    </xf>
    <xf numFmtId="0" fontId="85" fillId="26" borderId="24" xfId="51" applyNumberFormat="1" applyFont="1" applyFill="1" applyBorder="1" applyAlignment="1">
      <alignment horizontal="center" vertical="center" wrapText="1"/>
    </xf>
    <xf numFmtId="0" fontId="85" fillId="26" borderId="25" xfId="51" applyNumberFormat="1" applyFont="1" applyFill="1" applyBorder="1" applyAlignment="1">
      <alignment horizontal="center" vertical="center"/>
    </xf>
    <xf numFmtId="1" fontId="18" fillId="35" borderId="0" xfId="51" applyNumberFormat="1" applyFont="1" applyFill="1" applyBorder="1" applyAlignment="1">
      <alignment horizontal="center"/>
    </xf>
    <xf numFmtId="0" fontId="18" fillId="27" borderId="0" xfId="61" applyFont="1" applyFill="1" applyBorder="1" applyAlignment="1">
      <alignment horizontal="justify" vertical="center" wrapText="1"/>
    </xf>
    <xf numFmtId="172" fontId="18" fillId="25" borderId="0" xfId="52" applyNumberFormat="1" applyFont="1" applyFill="1" applyBorder="1" applyAlignment="1">
      <alignment horizontal="center"/>
    </xf>
    <xf numFmtId="0" fontId="22" fillId="24" borderId="0" xfId="61" applyFont="1" applyFill="1" applyBorder="1" applyAlignment="1">
      <alignment horizontal="left" wrapText="1"/>
    </xf>
    <xf numFmtId="2" fontId="35" fillId="24" borderId="0" xfId="61" applyNumberFormat="1" applyFont="1" applyFill="1" applyBorder="1" applyAlignment="1">
      <alignment horizontal="left" wrapText="1"/>
    </xf>
    <xf numFmtId="2" fontId="22" fillId="24" borderId="0" xfId="61" applyNumberFormat="1" applyFont="1" applyFill="1" applyBorder="1" applyAlignment="1">
      <alignment horizontal="left" wrapText="1"/>
    </xf>
    <xf numFmtId="0" fontId="17" fillId="25" borderId="0" xfId="0" applyFont="1" applyFill="1" applyBorder="1" applyAlignment="1">
      <alignment horizontal="center"/>
    </xf>
    <xf numFmtId="0" fontId="16" fillId="25" borderId="0" xfId="0" applyFont="1" applyFill="1" applyBorder="1"/>
    <xf numFmtId="172" fontId="18" fillId="25" borderId="0" xfId="52" applyNumberFormat="1" applyFont="1" applyFill="1" applyBorder="1" applyAlignment="1">
      <alignment horizontal="right"/>
    </xf>
    <xf numFmtId="172" fontId="18" fillId="25" borderId="19" xfId="52" applyNumberFormat="1" applyFont="1" applyFill="1" applyBorder="1" applyAlignment="1">
      <alignment horizontal="right"/>
    </xf>
    <xf numFmtId="0" fontId="17" fillId="26" borderId="18" xfId="0" applyFont="1" applyFill="1" applyBorder="1" applyAlignment="1">
      <alignment horizontal="center"/>
    </xf>
    <xf numFmtId="0" fontId="18" fillId="25" borderId="0" xfId="52" applyNumberFormat="1" applyFont="1" applyFill="1" applyAlignment="1">
      <alignment horizontal="right"/>
    </xf>
    <xf numFmtId="0" fontId="18" fillId="25" borderId="0" xfId="52" applyNumberFormat="1" applyFont="1" applyFill="1" applyBorder="1" applyAlignment="1">
      <alignment horizontal="right"/>
    </xf>
    <xf numFmtId="0" fontId="39" fillId="25" borderId="0" xfId="0" applyFont="1" applyFill="1" applyBorder="1" applyAlignment="1">
      <alignment horizontal="left"/>
    </xf>
  </cellXfs>
  <cellStyles count="319">
    <cellStyle name="%" xfId="1"/>
    <cellStyle name="% 2" xfId="120"/>
    <cellStyle name="20% - Cor1" xfId="2" builtinId="30" customBuiltin="1"/>
    <cellStyle name="20% - Cor1 2" xfId="79"/>
    <cellStyle name="20% - Cor2" xfId="3" builtinId="34" customBuiltin="1"/>
    <cellStyle name="20% - Cor2 2" xfId="80"/>
    <cellStyle name="20% - Cor3" xfId="4" builtinId="38" customBuiltin="1"/>
    <cellStyle name="20% - Cor3 2" xfId="81"/>
    <cellStyle name="20% - Cor4" xfId="5" builtinId="42" customBuiltin="1"/>
    <cellStyle name="20% - Cor4 2" xfId="82"/>
    <cellStyle name="20% - Cor5" xfId="6" builtinId="46" customBuiltin="1"/>
    <cellStyle name="20% - Cor5 2" xfId="83"/>
    <cellStyle name="20% - Cor6" xfId="7" builtinId="50" customBuiltin="1"/>
    <cellStyle name="20% - Cor6 2" xfId="84"/>
    <cellStyle name="40% - Cor1" xfId="8" builtinId="31" customBuiltin="1"/>
    <cellStyle name="40% - Cor1 2" xfId="85"/>
    <cellStyle name="40% - Cor2" xfId="9" builtinId="35" customBuiltin="1"/>
    <cellStyle name="40% - Cor2 2" xfId="86"/>
    <cellStyle name="40% - Cor3" xfId="10" builtinId="39" customBuiltin="1"/>
    <cellStyle name="40% - Cor3 2" xfId="87"/>
    <cellStyle name="40% - Cor4" xfId="11" builtinId="43" customBuiltin="1"/>
    <cellStyle name="40% - Cor4 2" xfId="88"/>
    <cellStyle name="40% - Cor5" xfId="12" builtinId="47" customBuiltin="1"/>
    <cellStyle name="40% - Cor5 2" xfId="89"/>
    <cellStyle name="40% - Cor6" xfId="13" builtinId="51" customBuiltin="1"/>
    <cellStyle name="40% - Cor6 2" xfId="90"/>
    <cellStyle name="60% - Cor1" xfId="14" builtinId="32" customBuiltin="1"/>
    <cellStyle name="60% - Cor1 2" xfId="91"/>
    <cellStyle name="60% - Cor2" xfId="15" builtinId="36" customBuiltin="1"/>
    <cellStyle name="60% - Cor2 2" xfId="92"/>
    <cellStyle name="60% - Cor3" xfId="16" builtinId="40" customBuiltin="1"/>
    <cellStyle name="60% - Cor3 2" xfId="93"/>
    <cellStyle name="60% - Cor4" xfId="17" builtinId="44" customBuiltin="1"/>
    <cellStyle name="60% - Cor4 2" xfId="94"/>
    <cellStyle name="60% - Cor5" xfId="18" builtinId="48" customBuiltin="1"/>
    <cellStyle name="60% - Cor5 2" xfId="95"/>
    <cellStyle name="60% - Cor6" xfId="19" builtinId="52" customBuiltin="1"/>
    <cellStyle name="60% - Cor6 2" xfId="96"/>
    <cellStyle name="CABECALHO" xfId="73"/>
    <cellStyle name="Cabeçalho 1" xfId="20" builtinId="16" customBuiltin="1"/>
    <cellStyle name="Cabeçalho 1 2" xfId="97"/>
    <cellStyle name="Cabeçalho 2" xfId="21" builtinId="17" customBuiltin="1"/>
    <cellStyle name="Cabeçalho 2 2" xfId="98"/>
    <cellStyle name="Cabeçalho 3" xfId="22" builtinId="18" customBuiltin="1"/>
    <cellStyle name="Cabeçalho 3 2" xfId="99"/>
    <cellStyle name="Cabeçalho 4" xfId="23" builtinId="19" customBuiltin="1"/>
    <cellStyle name="Cabeçalho 4 2" xfId="100"/>
    <cellStyle name="Cálculo" xfId="24" builtinId="22" customBuiltin="1"/>
    <cellStyle name="Cálculo 2" xfId="101"/>
    <cellStyle name="Célula Ligada" xfId="25" builtinId="24" customBuiltin="1"/>
    <cellStyle name="Célula Ligada 2" xfId="102"/>
    <cellStyle name="Comma 2" xfId="162"/>
    <cellStyle name="Cor1" xfId="26" builtinId="29" customBuiltin="1"/>
    <cellStyle name="Cor1 2" xfId="103"/>
    <cellStyle name="Cor2" xfId="27" builtinId="33" customBuiltin="1"/>
    <cellStyle name="Cor2 2" xfId="104"/>
    <cellStyle name="Cor3" xfId="28" builtinId="37" customBuiltin="1"/>
    <cellStyle name="Cor3 2" xfId="105"/>
    <cellStyle name="Cor4" xfId="29" builtinId="41" customBuiltin="1"/>
    <cellStyle name="Cor4 2" xfId="106"/>
    <cellStyle name="Cor5" xfId="30" builtinId="45" customBuiltin="1"/>
    <cellStyle name="Cor5 2" xfId="107"/>
    <cellStyle name="Cor6" xfId="31" builtinId="49" customBuiltin="1"/>
    <cellStyle name="Cor6 2" xfId="108"/>
    <cellStyle name="Correcto 2" xfId="109"/>
    <cellStyle name="Correto" xfId="32" builtinId="26" customBuiltin="1"/>
    <cellStyle name="Currency 2" xfId="163"/>
    <cellStyle name="DADOS" xfId="74"/>
    <cellStyle name="Entrada" xfId="33" builtinId="20" customBuiltin="1"/>
    <cellStyle name="Entrada 2" xfId="110"/>
    <cellStyle name="Euro" xfId="34"/>
    <cellStyle name="Hiperligação" xfId="68" builtinId="8"/>
    <cellStyle name="Hiperligação 2" xfId="221"/>
    <cellStyle name="Incorrecto 2" xfId="111"/>
    <cellStyle name="Incorreto" xfId="35" builtinId="27" customBuiltin="1"/>
    <cellStyle name="Moeda 2" xfId="164"/>
    <cellStyle name="Moeda 2 2" xfId="222"/>
    <cellStyle name="Neutro" xfId="36" builtinId="28" customBuiltin="1"/>
    <cellStyle name="Neutro 2" xfId="112"/>
    <cellStyle name="Normal" xfId="0" builtinId="0"/>
    <cellStyle name="Normal 10" xfId="67"/>
    <cellStyle name="Normal 10 2" xfId="69"/>
    <cellStyle name="Normal 10 2 2" xfId="223"/>
    <cellStyle name="Normal 10 3" xfId="224"/>
    <cellStyle name="Normal 11" xfId="165"/>
    <cellStyle name="Normal 11 2" xfId="225"/>
    <cellStyle name="Normal 12" xfId="166"/>
    <cellStyle name="Normal 13" xfId="167"/>
    <cellStyle name="Normal 14" xfId="168"/>
    <cellStyle name="Normal 15" xfId="169"/>
    <cellStyle name="Normal 16" xfId="170"/>
    <cellStyle name="Normal 17" xfId="171"/>
    <cellStyle name="Normal 18" xfId="172"/>
    <cellStyle name="Normal 19" xfId="173"/>
    <cellStyle name="Normal 2" xfId="37"/>
    <cellStyle name="Normal 2 2" xfId="121"/>
    <cellStyle name="Normal 20" xfId="174"/>
    <cellStyle name="Normal 21" xfId="175"/>
    <cellStyle name="Normal 22" xfId="176"/>
    <cellStyle name="Normal 23" xfId="178"/>
    <cellStyle name="Normal 23 2" xfId="226"/>
    <cellStyle name="Normal 24" xfId="227"/>
    <cellStyle name="Normal 25" xfId="315"/>
    <cellStyle name="Normal 25 2" xfId="317"/>
    <cellStyle name="Normal 3" xfId="38"/>
    <cellStyle name="Normal 3 2" xfId="52"/>
    <cellStyle name="Normal 4" xfId="39"/>
    <cellStyle name="Normal 4 2" xfId="70"/>
    <cellStyle name="Normal 5" xfId="50"/>
    <cellStyle name="Normal 5 2" xfId="51"/>
    <cellStyle name="Normal 6" xfId="54"/>
    <cellStyle name="Normal 6 2" xfId="62"/>
    <cellStyle name="Normal 7" xfId="57"/>
    <cellStyle name="Normal 8" xfId="64"/>
    <cellStyle name="Normal 9" xfId="65"/>
    <cellStyle name="Normal_18ssocial RSI" xfId="59"/>
    <cellStyle name="Normal_bedez2008 2" xfId="219"/>
    <cellStyle name="Normal_beFev2008 2" xfId="63"/>
    <cellStyle name="Normal_bejan2009" xfId="71"/>
    <cellStyle name="Normal_bejun2008" xfId="53"/>
    <cellStyle name="Normal_benov2008 2 2" xfId="72"/>
    <cellStyle name="Normal_beset2008" xfId="78"/>
    <cellStyle name="Normal_Book2" xfId="40"/>
    <cellStyle name="Normal_Book2 2" xfId="66"/>
    <cellStyle name="Normal_Book2 4" xfId="61"/>
    <cellStyle name="Normal_Book2 5" xfId="318"/>
    <cellStyle name="Normal_Book3" xfId="60"/>
    <cellStyle name="Nota" xfId="41" builtinId="10" customBuiltin="1"/>
    <cellStyle name="Nota 2" xfId="113"/>
    <cellStyle name="NUMLINHA" xfId="75"/>
    <cellStyle name="Percent 2" xfId="177"/>
    <cellStyle name="Percentagem" xfId="220" builtinId="5"/>
    <cellStyle name="Percentagem 2" xfId="58"/>
    <cellStyle name="QDTITULO" xfId="76"/>
    <cellStyle name="Saída" xfId="42" builtinId="21" customBuiltin="1"/>
    <cellStyle name="Saída 2" xfId="114"/>
    <cellStyle name="Standaard_SifCdE01tableauxEN" xfId="43"/>
    <cellStyle name="style1395065383179" xfId="122"/>
    <cellStyle name="style1395065383179 2" xfId="228"/>
    <cellStyle name="style1395065383507" xfId="123"/>
    <cellStyle name="style1395065383507 2" xfId="229"/>
    <cellStyle name="style1395065383726" xfId="124"/>
    <cellStyle name="style1395065383726 2" xfId="230"/>
    <cellStyle name="style1395065383835" xfId="125"/>
    <cellStyle name="style1395065383835 2" xfId="231"/>
    <cellStyle name="style1395065383960" xfId="126"/>
    <cellStyle name="style1395065383960 2" xfId="232"/>
    <cellStyle name="style1395065384085" xfId="127"/>
    <cellStyle name="style1395065384085 2" xfId="233"/>
    <cellStyle name="style1395065384335" xfId="128"/>
    <cellStyle name="style1395065384335 2" xfId="234"/>
    <cellStyle name="style1395065384476" xfId="129"/>
    <cellStyle name="style1395065384476 2" xfId="235"/>
    <cellStyle name="style1395065384601" xfId="130"/>
    <cellStyle name="style1395065384601 2" xfId="236"/>
    <cellStyle name="style1395065384726" xfId="131"/>
    <cellStyle name="style1395065384726 2" xfId="237"/>
    <cellStyle name="style1395065384851" xfId="132"/>
    <cellStyle name="style1395065384851 2" xfId="238"/>
    <cellStyle name="style1395065385007" xfId="133"/>
    <cellStyle name="style1395065385007 2" xfId="239"/>
    <cellStyle name="style1395065385101" xfId="134"/>
    <cellStyle name="style1395065385101 2" xfId="240"/>
    <cellStyle name="style1395065385210" xfId="135"/>
    <cellStyle name="style1395065385210 2" xfId="241"/>
    <cellStyle name="style1395065385413" xfId="136"/>
    <cellStyle name="style1395065385413 2" xfId="242"/>
    <cellStyle name="style1395065385507" xfId="137"/>
    <cellStyle name="style1395065385507 2" xfId="243"/>
    <cellStyle name="style1395065385710" xfId="138"/>
    <cellStyle name="style1395065385710 2" xfId="244"/>
    <cellStyle name="style1395065385804" xfId="139"/>
    <cellStyle name="style1395065385804 2" xfId="245"/>
    <cellStyle name="style1395065385898" xfId="140"/>
    <cellStyle name="style1395065385898 2" xfId="246"/>
    <cellStyle name="style1395065386007" xfId="141"/>
    <cellStyle name="style1395065386007 2" xfId="247"/>
    <cellStyle name="style1395065386101" xfId="142"/>
    <cellStyle name="style1395065386101 2" xfId="248"/>
    <cellStyle name="style1395065386226" xfId="143"/>
    <cellStyle name="style1395065386226 2" xfId="249"/>
    <cellStyle name="style1395065386335" xfId="144"/>
    <cellStyle name="style1395065386335 2" xfId="250"/>
    <cellStyle name="style1395065386476" xfId="145"/>
    <cellStyle name="style1395065386476 2" xfId="251"/>
    <cellStyle name="style1395065386601" xfId="146"/>
    <cellStyle name="style1395065386601 2" xfId="252"/>
    <cellStyle name="style1395065386726" xfId="147"/>
    <cellStyle name="style1395065386726 2" xfId="253"/>
    <cellStyle name="style1395065386945" xfId="148"/>
    <cellStyle name="style1395065386945 2" xfId="254"/>
    <cellStyle name="style1395065387054" xfId="149"/>
    <cellStyle name="style1395065387054 2" xfId="255"/>
    <cellStyle name="style1395065387164" xfId="150"/>
    <cellStyle name="style1395065387164 2" xfId="256"/>
    <cellStyle name="style1395065387382" xfId="151"/>
    <cellStyle name="style1395065387382 2" xfId="257"/>
    <cellStyle name="style1395065387492" xfId="152"/>
    <cellStyle name="style1395065387492 2" xfId="258"/>
    <cellStyle name="style1395065387601" xfId="153"/>
    <cellStyle name="style1395065387601 2" xfId="259"/>
    <cellStyle name="style1395065387711" xfId="154"/>
    <cellStyle name="style1395065387711 2" xfId="260"/>
    <cellStyle name="style1395065387820" xfId="155"/>
    <cellStyle name="style1395065387820 2" xfId="261"/>
    <cellStyle name="style1395065388023" xfId="156"/>
    <cellStyle name="style1395065388023 2" xfId="262"/>
    <cellStyle name="style1395065388429" xfId="157"/>
    <cellStyle name="style1395065388429 2" xfId="263"/>
    <cellStyle name="style1395065388554" xfId="158"/>
    <cellStyle name="style1395065388554 2" xfId="264"/>
    <cellStyle name="style1395065388757" xfId="159"/>
    <cellStyle name="style1395065388757 2" xfId="265"/>
    <cellStyle name="style1421252534878" xfId="179"/>
    <cellStyle name="style1421252534878 2" xfId="266"/>
    <cellStyle name="style1421252535081" xfId="180"/>
    <cellStyle name="style1421252535081 2" xfId="267"/>
    <cellStyle name="style1421252535237" xfId="181"/>
    <cellStyle name="style1421252535237 2" xfId="268"/>
    <cellStyle name="style1421252535347" xfId="182"/>
    <cellStyle name="style1421252535347 2" xfId="269"/>
    <cellStyle name="style1421252535472" xfId="183"/>
    <cellStyle name="style1421252535472 2" xfId="270"/>
    <cellStyle name="style1421252535597" xfId="184"/>
    <cellStyle name="style1421252535597 2" xfId="271"/>
    <cellStyle name="style1421252535737" xfId="185"/>
    <cellStyle name="style1421252535737 2" xfId="272"/>
    <cellStyle name="style1421252535893" xfId="186"/>
    <cellStyle name="style1421252535893 2" xfId="273"/>
    <cellStyle name="style1421252536143" xfId="187"/>
    <cellStyle name="style1421252536143 2" xfId="274"/>
    <cellStyle name="style1421252536268" xfId="188"/>
    <cellStyle name="style1421252536268 2" xfId="275"/>
    <cellStyle name="style1421252536378" xfId="189"/>
    <cellStyle name="style1421252536378 2" xfId="276"/>
    <cellStyle name="style1421252536518" xfId="190"/>
    <cellStyle name="style1421252536518 2" xfId="277"/>
    <cellStyle name="style1421252536628" xfId="191"/>
    <cellStyle name="style1421252536628 2" xfId="278"/>
    <cellStyle name="style1421252536737" xfId="192"/>
    <cellStyle name="style1421252536737 2" xfId="279"/>
    <cellStyle name="style1421252536924" xfId="193"/>
    <cellStyle name="style1421252536924 2" xfId="280"/>
    <cellStyle name="style1421252537049" xfId="194"/>
    <cellStyle name="style1421252537049 2" xfId="281"/>
    <cellStyle name="style1421252537143" xfId="195"/>
    <cellStyle name="style1421252537143 2" xfId="282"/>
    <cellStyle name="style1421252537253" xfId="196"/>
    <cellStyle name="style1421252537253 2" xfId="283"/>
    <cellStyle name="style1421252537440" xfId="197"/>
    <cellStyle name="style1421252537440 2" xfId="284"/>
    <cellStyle name="style1421252537565" xfId="198"/>
    <cellStyle name="style1421252537565 2" xfId="285"/>
    <cellStyle name="style1421252537690" xfId="199"/>
    <cellStyle name="style1421252537690 2" xfId="286"/>
    <cellStyle name="style1421252537815" xfId="200"/>
    <cellStyle name="style1421252537815 2" xfId="287"/>
    <cellStyle name="style1421252537940" xfId="201"/>
    <cellStyle name="style1421252537940 2" xfId="288"/>
    <cellStyle name="style1421252538112" xfId="202"/>
    <cellStyle name="style1421252538112 2" xfId="289"/>
    <cellStyle name="style1421252538237" xfId="203"/>
    <cellStyle name="style1421252538237 2" xfId="290"/>
    <cellStyle name="style1421252538362" xfId="204"/>
    <cellStyle name="style1421252538362 2" xfId="291"/>
    <cellStyle name="style1421252538502" xfId="205"/>
    <cellStyle name="style1421252538502 2" xfId="292"/>
    <cellStyle name="style1421252538752" xfId="206"/>
    <cellStyle name="style1421252538752 2" xfId="293"/>
    <cellStyle name="style1421252538846" xfId="207"/>
    <cellStyle name="style1421252538846 2" xfId="294"/>
    <cellStyle name="style1421252538955" xfId="208"/>
    <cellStyle name="style1421252538955 2" xfId="295"/>
    <cellStyle name="style1421252539049" xfId="209"/>
    <cellStyle name="style1421252539049 2" xfId="296"/>
    <cellStyle name="style1421252539174" xfId="210"/>
    <cellStyle name="style1421252539174 2" xfId="297"/>
    <cellStyle name="style1421252539283" xfId="211"/>
    <cellStyle name="style1421252539283 2" xfId="298"/>
    <cellStyle name="style1421252539393" xfId="212"/>
    <cellStyle name="style1421252539393 2" xfId="299"/>
    <cellStyle name="style1421252539502" xfId="213"/>
    <cellStyle name="style1421252539502 2" xfId="300"/>
    <cellStyle name="style1421252539612" xfId="214"/>
    <cellStyle name="style1421252539612 2" xfId="301"/>
    <cellStyle name="style1421252540033" xfId="215"/>
    <cellStyle name="style1421252540033 2" xfId="302"/>
    <cellStyle name="style1421252540158" xfId="216"/>
    <cellStyle name="style1421252540158 2" xfId="303"/>
    <cellStyle name="style1421252540315" xfId="217"/>
    <cellStyle name="style1421252540315 2" xfId="304"/>
    <cellStyle name="style1421252540424" xfId="218"/>
    <cellStyle name="style1421252540424 2" xfId="305"/>
    <cellStyle name="style1496321432294" xfId="306"/>
    <cellStyle name="style1496321432326" xfId="307"/>
    <cellStyle name="style1496321432372" xfId="308"/>
    <cellStyle name="style1496321432404" xfId="309"/>
    <cellStyle name="style1496321432451" xfId="310"/>
    <cellStyle name="style1496321432560" xfId="311"/>
    <cellStyle name="style1496321432716" xfId="312"/>
    <cellStyle name="style1496321432763" xfId="313"/>
    <cellStyle name="style1496321432794" xfId="314"/>
    <cellStyle name="style1516826073517" xfId="316"/>
    <cellStyle name="Texto de Aviso" xfId="44" builtinId="11" customBuiltin="1"/>
    <cellStyle name="Texto de Aviso 2" xfId="115"/>
    <cellStyle name="Texto Explicativo" xfId="45" builtinId="53" customBuiltin="1"/>
    <cellStyle name="Texto Explicativo 2" xfId="116"/>
    <cellStyle name="TITCOLUNA" xfId="77"/>
    <cellStyle name="Título" xfId="46" builtinId="15" customBuiltin="1"/>
    <cellStyle name="Título 2" xfId="117"/>
    <cellStyle name="Total" xfId="47" builtinId="25" customBuiltin="1"/>
    <cellStyle name="Total 2" xfId="118"/>
    <cellStyle name="Verificar Célula" xfId="48" builtinId="23" customBuiltin="1"/>
    <cellStyle name="Verificar Célula 2" xfId="119"/>
    <cellStyle name="Vírgula 2" xfId="49"/>
    <cellStyle name="Vírgula 2 2" xfId="160"/>
    <cellStyle name="Vírgula 3" xfId="55"/>
    <cellStyle name="Vírgula 4" xfId="56"/>
    <cellStyle name="Vírgula 4 2" xfId="161"/>
  </cellStyles>
  <dxfs count="57">
    <dxf>
      <font>
        <condense val="0"/>
        <extend val="0"/>
        <color rgb="FF9C0006"/>
      </font>
      <fill>
        <patternFill>
          <bgColor rgb="FFFFEFF1"/>
        </patternFill>
      </fill>
    </dxf>
    <dxf>
      <font>
        <condense val="0"/>
        <extend val="0"/>
        <color rgb="FF9C0006"/>
      </font>
      <fill>
        <patternFill>
          <bgColor rgb="FFFFEFF1"/>
        </patternFill>
      </fill>
    </dxf>
    <dxf>
      <font>
        <condense val="0"/>
        <extend val="0"/>
        <color rgb="FF006100"/>
      </font>
      <fill>
        <patternFill>
          <bgColor rgb="FFE5FFE5"/>
        </patternFill>
      </fill>
    </dxf>
    <dxf>
      <font>
        <condense val="0"/>
        <extend val="0"/>
        <color rgb="FF9C0006"/>
      </font>
      <fill>
        <patternFill>
          <bgColor rgb="FFFFEFF1"/>
        </patternFill>
      </fill>
    </dxf>
    <dxf>
      <font>
        <condense val="0"/>
        <extend val="0"/>
        <color rgb="FF006100"/>
      </font>
      <fill>
        <patternFill>
          <bgColor rgb="FFE5FFE5"/>
        </patternFill>
      </fill>
    </dxf>
    <dxf>
      <border>
        <left style="dashed">
          <color theme="0" tint="-0.24994659260841701"/>
        </lef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CC0000"/>
      <rgbColor rgb="00008080"/>
      <rgbColor rgb="00C0C0C0"/>
      <rgbColor rgb="00808080"/>
      <rgbColor rgb="005F5F5F"/>
      <rgbColor rgb="00993366"/>
      <rgbColor rgb="00FFFFCC"/>
      <rgbColor rgb="00CCFFFF"/>
      <rgbColor rgb="00660066"/>
      <rgbColor rgb="00FF8080"/>
      <rgbColor rgb="000066CC"/>
      <rgbColor rgb="00CCCCFF"/>
      <rgbColor rgb="00EAEAEA"/>
      <rgbColor rgb="00FFE8D1"/>
      <rgbColor rgb="00FFFF00"/>
      <rgbColor rgb="00FFF2E5"/>
      <rgbColor rgb="00FF9966"/>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DF9707"/>
      <rgbColor rgb="00333399"/>
      <rgbColor rgb="00333333"/>
    </indexedColors>
    <mruColors>
      <color rgb="FFFFC7CE"/>
      <color rgb="FF008080"/>
      <color rgb="FF1F497D"/>
      <color rgb="FF333333"/>
      <color rgb="FF9C0000"/>
      <color rgb="FF9C0006"/>
      <color rgb="FFFF9999"/>
      <color rgb="FFFFFFCC"/>
      <color rgb="FFD3EEFF"/>
      <color rgb="FFFFEF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2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2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23.xml"/></Relationships>
</file>

<file path=xl/charts/_rels/chart13.xml.rels><?xml version="1.0" encoding="UTF-8" standalone="yes"?>
<Relationships xmlns="http://schemas.openxmlformats.org/package/2006/relationships"><Relationship Id="rId1" Type="http://schemas.openxmlformats.org/officeDocument/2006/relationships/chartUserShapes" Target="../drawings/drawing24.xml"/></Relationships>
</file>

<file path=xl/charts/_rels/chart14.xml.rels><?xml version="1.0" encoding="UTF-8" standalone="yes"?>
<Relationships xmlns="http://schemas.openxmlformats.org/package/2006/relationships"><Relationship Id="rId1" Type="http://schemas.openxmlformats.org/officeDocument/2006/relationships/chartUserShapes" Target="../drawings/drawing26.xml"/></Relationships>
</file>

<file path=xl/charts/_rels/chart16.xml.rels><?xml version="1.0" encoding="UTF-8" standalone="yes"?>
<Relationships xmlns="http://schemas.openxmlformats.org/package/2006/relationships"><Relationship Id="rId1" Type="http://schemas.openxmlformats.org/officeDocument/2006/relationships/chartUserShapes" Target="../drawings/drawing29.xml"/></Relationships>
</file>

<file path=xl/charts/_rels/chart18.xml.rels><?xml version="1.0" encoding="UTF-8" standalone="yes"?>
<Relationships xmlns="http://schemas.openxmlformats.org/package/2006/relationships"><Relationship Id="rId1" Type="http://schemas.openxmlformats.org/officeDocument/2006/relationships/chartUserShapes" Target="../drawings/drawing30.xml"/></Relationships>
</file>

<file path=xl/charts/_rels/chart19.xml.rels><?xml version="1.0" encoding="UTF-8" standalone="yes"?>
<Relationships xmlns="http://schemas.openxmlformats.org/package/2006/relationships"><Relationship Id="rId1" Type="http://schemas.openxmlformats.org/officeDocument/2006/relationships/chartUserShapes" Target="../drawings/drawing31.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20.xml.rels><?xml version="1.0" encoding="UTF-8" standalone="yes"?>
<Relationships xmlns="http://schemas.openxmlformats.org/package/2006/relationships"><Relationship Id="rId1" Type="http://schemas.openxmlformats.org/officeDocument/2006/relationships/chartUserShapes" Target="../drawings/drawing32.xml"/></Relationships>
</file>

<file path=xl/charts/_rels/chart21.xml.rels><?xml version="1.0" encoding="UTF-8" standalone="yes"?>
<Relationships xmlns="http://schemas.openxmlformats.org/package/2006/relationships"><Relationship Id="rId1" Type="http://schemas.openxmlformats.org/officeDocument/2006/relationships/chartUserShapes" Target="../drawings/drawing3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entidades empregadoras </a:t>
            </a:r>
            <a:r>
              <a:rPr lang="pt-PT" sz="800" b="0" i="0" u="none" strike="noStrike" baseline="0">
                <a:solidFill>
                  <a:schemeClr val="tx2"/>
                </a:solidFill>
                <a:latin typeface="Arial"/>
                <a:cs typeface="Arial"/>
              </a:rPr>
              <a:t>(estabelecimentos) </a:t>
            </a:r>
          </a:p>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com prestações de lay-off... </a:t>
            </a:r>
          </a:p>
          <a:p>
            <a:pPr>
              <a:defRPr sz="800" b="0" i="0" u="none" strike="noStrike" baseline="0">
                <a:solidFill>
                  <a:schemeClr val="tx2"/>
                </a:solidFill>
                <a:latin typeface="Arial"/>
                <a:ea typeface="Arial"/>
                <a:cs typeface="Arial"/>
              </a:defRPr>
            </a:pPr>
            <a:endParaRPr lang="pt-PT" sz="800" b="1" i="0" u="none" strike="noStrike" baseline="0">
              <a:solidFill>
                <a:schemeClr val="tx2"/>
              </a:solidFill>
              <a:latin typeface="Arial"/>
              <a:cs typeface="Arial"/>
            </a:endParaRPr>
          </a:p>
        </c:rich>
      </c:tx>
      <c:layout>
        <c:manualLayout>
          <c:xMode val="edge"/>
          <c:yMode val="edge"/>
          <c:x val="0.13047847222222461"/>
          <c:y val="2.0442129629630001E-2"/>
        </c:manualLayout>
      </c:layout>
      <c:overlay val="0"/>
      <c:spPr>
        <a:noFill/>
        <a:ln w="25400">
          <a:noFill/>
        </a:ln>
      </c:spPr>
    </c:title>
    <c:autoTitleDeleted val="0"/>
    <c:plotArea>
      <c:layout>
        <c:manualLayout>
          <c:layoutTarget val="inner"/>
          <c:xMode val="edge"/>
          <c:yMode val="edge"/>
          <c:x val="0.11375625000000029"/>
          <c:y val="0.1825157407407435"/>
          <c:w val="0.91185410334346562"/>
          <c:h val="0.55717361111111108"/>
        </c:manualLayout>
      </c:layout>
      <c:barChart>
        <c:barDir val="col"/>
        <c:grouping val="clustered"/>
        <c:varyColors val="0"/>
        <c:ser>
          <c:idx val="0"/>
          <c:order val="0"/>
          <c:tx>
            <c:strRef>
              <c:f>'9lay_off'!$C$11:$D$11</c:f>
              <c:strCache>
                <c:ptCount val="2"/>
                <c:pt idx="0">
                  <c:v>estabelecimentos</c:v>
                </c:pt>
              </c:strCache>
            </c:strRef>
          </c:tx>
          <c:spPr>
            <a:ln w="25400">
              <a:solidFill>
                <a:schemeClr val="tx2"/>
              </a:solidFill>
              <a:prstDash val="solid"/>
            </a:ln>
          </c:spPr>
          <c:invertIfNegative val="0"/>
          <c:cat>
            <c:multiLvlStrRef>
              <c:f>'9lay_off'!$E$8:$Q$9</c:f>
              <c:multiLvlStrCache>
                <c:ptCount val="13"/>
                <c:lvl>
                  <c:pt idx="0">
                    <c:v>jan.</c:v>
                  </c:pt>
                  <c:pt idx="1">
                    <c:v>fev.</c:v>
                  </c:pt>
                  <c:pt idx="2">
                    <c:v>mar.</c:v>
                  </c:pt>
                  <c:pt idx="3">
                    <c:v>abr.</c:v>
                  </c:pt>
                  <c:pt idx="4">
                    <c:v>mai.</c:v>
                  </c:pt>
                  <c:pt idx="5">
                    <c:v>jun.</c:v>
                  </c:pt>
                  <c:pt idx="6">
                    <c:v>jul.</c:v>
                  </c:pt>
                  <c:pt idx="7">
                    <c:v>ago.</c:v>
                  </c:pt>
                  <c:pt idx="8">
                    <c:v>set.</c:v>
                  </c:pt>
                  <c:pt idx="9">
                    <c:v>out.</c:v>
                  </c:pt>
                  <c:pt idx="10">
                    <c:v>nov.</c:v>
                  </c:pt>
                  <c:pt idx="11">
                    <c:v>dez.</c:v>
                  </c:pt>
                  <c:pt idx="12">
                    <c:v>jan.</c:v>
                  </c:pt>
                </c:lvl>
                <c:lvl>
                  <c:pt idx="0">
                    <c:v>2018</c:v>
                  </c:pt>
                  <c:pt idx="12">
                    <c:v>2019</c:v>
                  </c:pt>
                </c:lvl>
              </c:multiLvlStrCache>
            </c:multiLvlStrRef>
          </c:cat>
          <c:val>
            <c:numRef>
              <c:f>'9lay_off'!$E$12:$Q$12</c:f>
              <c:numCache>
                <c:formatCode>0</c:formatCode>
                <c:ptCount val="13"/>
                <c:pt idx="0">
                  <c:v>48</c:v>
                </c:pt>
                <c:pt idx="1">
                  <c:v>53</c:v>
                </c:pt>
                <c:pt idx="2">
                  <c:v>60</c:v>
                </c:pt>
                <c:pt idx="3">
                  <c:v>47</c:v>
                </c:pt>
                <c:pt idx="4">
                  <c:v>41</c:v>
                </c:pt>
                <c:pt idx="5">
                  <c:v>36</c:v>
                </c:pt>
                <c:pt idx="6">
                  <c:v>35</c:v>
                </c:pt>
                <c:pt idx="7">
                  <c:v>33</c:v>
                </c:pt>
                <c:pt idx="8">
                  <c:v>36</c:v>
                </c:pt>
                <c:pt idx="9">
                  <c:v>47</c:v>
                </c:pt>
                <c:pt idx="10">
                  <c:v>60</c:v>
                </c:pt>
                <c:pt idx="11">
                  <c:v>73</c:v>
                </c:pt>
                <c:pt idx="12">
                  <c:v>69</c:v>
                </c:pt>
              </c:numCache>
            </c:numRef>
          </c:val>
          <c:extLst>
            <c:ext xmlns:c16="http://schemas.microsoft.com/office/drawing/2014/chart" uri="{C3380CC4-5D6E-409C-BE32-E72D297353CC}">
              <c16:uniqueId val="{00000000-4149-4CE6-83E9-197B0FC6BBAE}"/>
            </c:ext>
          </c:extLst>
        </c:ser>
        <c:dLbls>
          <c:showLegendKey val="0"/>
          <c:showVal val="0"/>
          <c:showCatName val="0"/>
          <c:showSerName val="0"/>
          <c:showPercent val="0"/>
          <c:showBubbleSize val="0"/>
        </c:dLbls>
        <c:gapWidth val="150"/>
        <c:axId val="233165952"/>
        <c:axId val="233167488"/>
      </c:barChart>
      <c:catAx>
        <c:axId val="233165952"/>
        <c:scaling>
          <c:orientation val="minMax"/>
        </c:scaling>
        <c:delete val="0"/>
        <c:axPos val="b"/>
        <c:numFmt formatCode="General" sourceLinked="1"/>
        <c:majorTickMark val="none"/>
        <c:minorTickMark val="none"/>
        <c:tickLblPos val="low"/>
        <c:spPr>
          <a:ln w="3175">
            <a:noFill/>
            <a:prstDash val="solid"/>
          </a:ln>
        </c:spPr>
        <c:txPr>
          <a:bodyPr rot="0" vert="horz" anchor="ctr" anchorCtr="0"/>
          <a:lstStyle/>
          <a:p>
            <a:pPr>
              <a:defRPr sz="700" b="0" i="0" u="none" strike="noStrike" baseline="0">
                <a:solidFill>
                  <a:schemeClr val="tx2"/>
                </a:solidFill>
                <a:latin typeface="Arial"/>
                <a:ea typeface="Arial"/>
                <a:cs typeface="Arial"/>
              </a:defRPr>
            </a:pPr>
            <a:endParaRPr lang="pt-PT"/>
          </a:p>
        </c:txPr>
        <c:crossAx val="233167488"/>
        <c:crosses val="autoZero"/>
        <c:auto val="1"/>
        <c:lblAlgn val="ctr"/>
        <c:lblOffset val="100"/>
        <c:tickLblSkip val="1"/>
        <c:tickMarkSkip val="1"/>
        <c:noMultiLvlLbl val="0"/>
      </c:catAx>
      <c:valAx>
        <c:axId val="233167488"/>
        <c:scaling>
          <c:orientation val="minMax"/>
          <c:min val="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233165952"/>
        <c:crosses val="autoZero"/>
        <c:crossBetween val="between"/>
        <c:minorUnit val="10"/>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700" b="1" i="0" u="none" strike="noStrike" baseline="0">
                <a:solidFill>
                  <a:srgbClr val="333333"/>
                </a:solidFill>
                <a:latin typeface="Arial"/>
                <a:ea typeface="Arial"/>
                <a:cs typeface="Arial"/>
              </a:defRPr>
            </a:pPr>
            <a:r>
              <a:rPr lang="pt-PT"/>
              <a:t>... por sexo</a:t>
            </a:r>
          </a:p>
        </c:rich>
      </c:tx>
      <c:layout>
        <c:manualLayout>
          <c:xMode val="edge"/>
          <c:yMode val="edge"/>
          <c:x val="0.39107197925466863"/>
          <c:y val="5.6803307963070558E-2"/>
        </c:manualLayout>
      </c:layout>
      <c:overlay val="0"/>
      <c:spPr>
        <a:noFill/>
        <a:ln w="25400">
          <a:noFill/>
        </a:ln>
      </c:spPr>
    </c:title>
    <c:autoTitleDeleted val="0"/>
    <c:plotArea>
      <c:layout>
        <c:manualLayout>
          <c:layoutTarget val="inner"/>
          <c:xMode val="edge"/>
          <c:yMode val="edge"/>
          <c:x val="0.28422775778271936"/>
          <c:y val="0.25193893811674128"/>
          <c:w val="0.68682615202571895"/>
          <c:h val="0.66089096625964239"/>
        </c:manualLayout>
      </c:layout>
      <c:barChart>
        <c:barDir val="bar"/>
        <c:grouping val="clustered"/>
        <c:varyColors val="0"/>
        <c:ser>
          <c:idx val="0"/>
          <c:order val="0"/>
          <c:tx>
            <c:v>sexo</c:v>
          </c:tx>
          <c:spPr>
            <a:solidFill>
              <a:schemeClr val="bg1">
                <a:lumMod val="65000"/>
                <a:alpha val="91000"/>
              </a:schemeClr>
            </a:solidFill>
            <a:ln w="12700">
              <a:solidFill>
                <a:srgbClr val="808080"/>
              </a:solidFill>
              <a:prstDash val="solid"/>
            </a:ln>
          </c:spPr>
          <c:invertIfNegative val="0"/>
          <c:dPt>
            <c:idx val="0"/>
            <c:invertIfNegative val="0"/>
            <c:bubble3D val="0"/>
            <c:spPr>
              <a:solidFill>
                <a:schemeClr val="bg1">
                  <a:lumMod val="85000"/>
                  <a:alpha val="91000"/>
                </a:schemeClr>
              </a:solidFill>
              <a:ln w="12700">
                <a:solidFill>
                  <a:schemeClr val="bg1">
                    <a:lumMod val="85000"/>
                  </a:schemeClr>
                </a:solidFill>
                <a:prstDash val="solid"/>
              </a:ln>
            </c:spPr>
            <c:extLst>
              <c:ext xmlns:c16="http://schemas.microsoft.com/office/drawing/2014/chart" uri="{C3380CC4-5D6E-409C-BE32-E72D297353CC}">
                <c16:uniqueId val="{00000001-9CD8-442E-9D4F-6E084B8BA244}"/>
              </c:ext>
            </c:extLst>
          </c:dPt>
          <c:dLbls>
            <c:dLbl>
              <c:idx val="0"/>
              <c:layout>
                <c:manualLayout>
                  <c:x val="0"/>
                  <c:y val="0"/>
                </c:manualLayout>
              </c:layout>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CD8-442E-9D4F-6E084B8BA244}"/>
                </c:ext>
              </c:extLst>
            </c:dLbl>
            <c:dLbl>
              <c:idx val="1"/>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2-791C-4BA8-803D-054B3EE37CE6}"/>
                </c:ext>
              </c:extLst>
            </c:dLbl>
            <c:dLbl>
              <c:idx val="2"/>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3-791C-4BA8-803D-054B3EE37CE6}"/>
                </c:ext>
              </c:extLst>
            </c:dLbl>
            <c:dLbl>
              <c:idx val="3"/>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4-791C-4BA8-803D-054B3EE37CE6}"/>
                </c:ext>
              </c:extLst>
            </c:dLbl>
            <c:dLbl>
              <c:idx val="4"/>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5-791C-4BA8-803D-054B3EE37CE6}"/>
                </c:ext>
              </c:extLst>
            </c:dLbl>
            <c:dLbl>
              <c:idx val="5"/>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6-791C-4BA8-803D-054B3EE37CE6}"/>
                </c:ext>
              </c:extLst>
            </c:dLbl>
            <c:dLbl>
              <c:idx val="6"/>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7-791C-4BA8-803D-054B3EE37CE6}"/>
                </c:ext>
              </c:extLst>
            </c:dLbl>
            <c:dLbl>
              <c:idx val="7"/>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8-791C-4BA8-803D-054B3EE37CE6}"/>
                </c:ext>
              </c:extLst>
            </c:dLbl>
            <c:dLbl>
              <c:idx val="8"/>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9-791C-4BA8-803D-054B3EE37CE6}"/>
                </c:ext>
              </c:extLst>
            </c:dLbl>
            <c:dLbl>
              <c:idx val="9"/>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A-791C-4BA8-803D-054B3EE37CE6}"/>
                </c:ext>
              </c:extLst>
            </c:dLbl>
            <c:dLbl>
              <c:idx val="10"/>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B-791C-4BA8-803D-054B3EE37CE6}"/>
                </c:ext>
              </c:extLst>
            </c:dLbl>
            <c:dLbl>
              <c:idx val="11"/>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C-791C-4BA8-803D-054B3EE37CE6}"/>
                </c:ext>
              </c:extLst>
            </c:dLbl>
            <c:dLbl>
              <c:idx val="12"/>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D-791C-4BA8-803D-054B3EE37CE6}"/>
                </c:ext>
              </c:extLst>
            </c:dLbl>
            <c:dLbl>
              <c:idx val="13"/>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E-791C-4BA8-803D-054B3EE37CE6}"/>
                </c:ext>
              </c:extLst>
            </c:dLbl>
            <c:dLbl>
              <c:idx val="14"/>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F-791C-4BA8-803D-054B3EE37CE6}"/>
                </c:ext>
              </c:extLst>
            </c:dLbl>
            <c:dLbl>
              <c:idx val="15"/>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10-791C-4BA8-803D-054B3EE37CE6}"/>
                </c:ext>
              </c:extLst>
            </c:dLbl>
            <c:dLbl>
              <c:idx val="16"/>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11-791C-4BA8-803D-054B3EE37CE6}"/>
                </c:ext>
              </c:extLst>
            </c:dLbl>
            <c:dLbl>
              <c:idx val="17"/>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12-791C-4BA8-803D-054B3EE37CE6}"/>
                </c:ext>
              </c:extLst>
            </c:dLbl>
            <c:dLbl>
              <c:idx val="18"/>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13-791C-4BA8-803D-054B3EE37CE6}"/>
                </c:ext>
              </c:extLst>
            </c:dLbl>
            <c:dLbl>
              <c:idx val="19"/>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14-791C-4BA8-803D-054B3EE37CE6}"/>
                </c:ext>
              </c:extLst>
            </c:dLbl>
            <c:numFmt formatCode="#,##0" sourceLinked="0"/>
            <c:spPr>
              <a:noFill/>
              <a:ln w="25400">
                <a:noFill/>
              </a:ln>
            </c:spPr>
            <c:txPr>
              <a:bodyPr anchor="ctr" anchorCtr="0"/>
              <a:lstStyle/>
              <a:p>
                <a:pPr>
                  <a:defRPr sz="700" b="1" i="0" u="none" strike="noStrike" baseline="0">
                    <a:solidFill>
                      <a:srgbClr val="969696"/>
                    </a:solidFill>
                    <a:latin typeface="Arial"/>
                    <a:ea typeface="Arial"/>
                    <a:cs typeface="Arial"/>
                  </a:defRPr>
                </a:pPr>
                <a:endParaRPr lang="pt-PT"/>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2"/>
              <c:pt idx="0">
                <c:v> Feminino</c:v>
              </c:pt>
              <c:pt idx="1">
                <c:v> Masculino</c:v>
              </c:pt>
            </c:strLit>
          </c:cat>
          <c:val>
            <c:numLit>
              <c:formatCode>General</c:formatCode>
              <c:ptCount val="2"/>
              <c:pt idx="0">
                <c:v>112971</c:v>
              </c:pt>
              <c:pt idx="1">
                <c:v>106223</c:v>
              </c:pt>
            </c:numLit>
          </c:val>
          <c:extLst>
            <c:ext xmlns:c16="http://schemas.microsoft.com/office/drawing/2014/chart" uri="{C3380CC4-5D6E-409C-BE32-E72D297353CC}">
              <c16:uniqueId val="{00000015-9CD8-442E-9D4F-6E084B8BA244}"/>
            </c:ext>
          </c:extLst>
        </c:ser>
        <c:dLbls>
          <c:showLegendKey val="0"/>
          <c:showVal val="0"/>
          <c:showCatName val="0"/>
          <c:showSerName val="0"/>
          <c:showPercent val="0"/>
          <c:showBubbleSize val="0"/>
        </c:dLbls>
        <c:gapWidth val="120"/>
        <c:axId val="274725888"/>
        <c:axId val="275182336"/>
      </c:barChart>
      <c:catAx>
        <c:axId val="274725888"/>
        <c:scaling>
          <c:orientation val="minMax"/>
        </c:scaling>
        <c:delete val="0"/>
        <c:axPos val="l"/>
        <c:numFmt formatCode="General" sourceLinked="1"/>
        <c:majorTickMark val="out"/>
        <c:minorTickMark val="none"/>
        <c:tickLblPos val="nextTo"/>
        <c:spPr>
          <a:ln w="9525">
            <a:noFill/>
          </a:ln>
        </c:spPr>
        <c:txPr>
          <a:bodyPr rot="0" vert="horz"/>
          <a:lstStyle/>
          <a:p>
            <a:pPr>
              <a:defRPr sz="600" b="0" i="0" u="none" strike="noStrike" baseline="0">
                <a:solidFill>
                  <a:srgbClr val="333333"/>
                </a:solidFill>
                <a:latin typeface="Arial"/>
                <a:ea typeface="Arial"/>
                <a:cs typeface="Arial"/>
              </a:defRPr>
            </a:pPr>
            <a:endParaRPr lang="pt-PT"/>
          </a:p>
        </c:txPr>
        <c:crossAx val="275182336"/>
        <c:crosses val="autoZero"/>
        <c:auto val="1"/>
        <c:lblAlgn val="ctr"/>
        <c:lblOffset val="100"/>
        <c:tickLblSkip val="1"/>
        <c:tickMarkSkip val="1"/>
        <c:noMultiLvlLbl val="0"/>
      </c:catAx>
      <c:valAx>
        <c:axId val="275182336"/>
        <c:scaling>
          <c:orientation val="minMax"/>
          <c:max val="200000"/>
        </c:scaling>
        <c:delete val="1"/>
        <c:axPos val="b"/>
        <c:majorGridlines>
          <c:spPr>
            <a:ln w="3175">
              <a:solidFill>
                <a:srgbClr val="FFF2E5"/>
              </a:solidFill>
              <a:prstDash val="sysDash"/>
            </a:ln>
          </c:spPr>
        </c:majorGridlines>
        <c:numFmt formatCode="General" sourceLinked="1"/>
        <c:majorTickMark val="out"/>
        <c:minorTickMark val="none"/>
        <c:tickLblPos val="none"/>
        <c:crossAx val="274725888"/>
        <c:crosses val="autoZero"/>
        <c:crossBetween val="between"/>
      </c:valAx>
      <c:spPr>
        <a:solidFill>
          <a:schemeClr val="accent6"/>
        </a:solidFill>
        <a:ln w="25400">
          <a:noFill/>
        </a:ln>
      </c:spPr>
    </c:plotArea>
    <c:plotVisOnly val="1"/>
    <c:dispBlanksAs val="gap"/>
    <c:showDLblsOverMax val="0"/>
  </c:chart>
  <c:spPr>
    <a:solidFill>
      <a:schemeClr val="accent5"/>
    </a:solidFill>
    <a:ln w="9525">
      <a:noFill/>
    </a:ln>
  </c:spPr>
  <c:txPr>
    <a:bodyPr/>
    <a:lstStyle/>
    <a:p>
      <a:pPr>
        <a:defRPr sz="700" b="0" i="0" u="none" strike="noStrike" baseline="0">
          <a:solidFill>
            <a:srgbClr val="333333"/>
          </a:solidFill>
          <a:latin typeface="Arial"/>
          <a:ea typeface="Arial"/>
          <a:cs typeface="Arial"/>
        </a:defRPr>
      </a:pPr>
      <a:endParaRPr lang="pt-PT"/>
    </a:p>
  </c:txPr>
  <c:printSettings>
    <c:headerFooter alignWithMargins="0"/>
    <c:pageMargins b="1" l="0.75000000000001465" r="0.75000000000001465" t="1" header="0" footer="0"/>
    <c:pageSetup orientation="portrait"/>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700" b="1" i="0" u="none" strike="noStrike" baseline="0">
                <a:solidFill>
                  <a:srgbClr val="333333"/>
                </a:solidFill>
                <a:latin typeface="Arial"/>
                <a:ea typeface="Arial"/>
                <a:cs typeface="Arial"/>
              </a:defRPr>
            </a:pPr>
            <a:r>
              <a:rPr lang="pt-PT"/>
              <a:t>... por grupo etário </a:t>
            </a:r>
          </a:p>
        </c:rich>
      </c:tx>
      <c:layout>
        <c:manualLayout>
          <c:xMode val="edge"/>
          <c:yMode val="edge"/>
          <c:x val="0.45047851630227398"/>
          <c:y val="2.9868411235183037E-2"/>
        </c:manualLayout>
      </c:layout>
      <c:overlay val="0"/>
      <c:spPr>
        <a:noFill/>
        <a:ln w="25400">
          <a:noFill/>
        </a:ln>
      </c:spPr>
    </c:title>
    <c:autoTitleDeleted val="0"/>
    <c:plotArea>
      <c:layout>
        <c:manualLayout>
          <c:layoutTarget val="inner"/>
          <c:xMode val="edge"/>
          <c:yMode val="edge"/>
          <c:x val="0.38758407553172713"/>
          <c:y val="0.1245136186770428"/>
          <c:w val="0.5632423025569"/>
          <c:h val="0.81076438567995457"/>
        </c:manualLayout>
      </c:layout>
      <c:barChart>
        <c:barDir val="bar"/>
        <c:grouping val="clustered"/>
        <c:varyColors val="0"/>
        <c:ser>
          <c:idx val="0"/>
          <c:order val="0"/>
          <c:tx>
            <c:v>idade</c:v>
          </c:tx>
          <c:spPr>
            <a:solidFill>
              <a:srgbClr val="C0C0C0"/>
            </a:solidFill>
            <a:ln w="12700">
              <a:solidFill>
                <a:srgbClr val="808080"/>
              </a:solidFill>
              <a:prstDash val="solid"/>
            </a:ln>
          </c:spPr>
          <c:invertIfNegative val="0"/>
          <c:dLbls>
            <c:dLbl>
              <c:idx val="0"/>
              <c:layout>
                <c:manualLayout>
                  <c:x val="-7.3368539775902014E-3"/>
                  <c:y val="8.9336887363787726E-3"/>
                </c:manualLayout>
              </c:layout>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979-4EC8-A37C-E92FD21E56E2}"/>
                </c:ext>
              </c:extLst>
            </c:dLbl>
            <c:dLbl>
              <c:idx val="1"/>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0-91FD-4C4A-A6B3-7F7564A8921B}"/>
                </c:ext>
              </c:extLst>
            </c:dLbl>
            <c:dLbl>
              <c:idx val="2"/>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1-91FD-4C4A-A6B3-7F7564A8921B}"/>
                </c:ext>
              </c:extLst>
            </c:dLbl>
            <c:dLbl>
              <c:idx val="3"/>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2-91FD-4C4A-A6B3-7F7564A8921B}"/>
                </c:ext>
              </c:extLst>
            </c:dLbl>
            <c:dLbl>
              <c:idx val="4"/>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3-91FD-4C4A-A6B3-7F7564A8921B}"/>
                </c:ext>
              </c:extLst>
            </c:dLbl>
            <c:dLbl>
              <c:idx val="5"/>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4-91FD-4C4A-A6B3-7F7564A8921B}"/>
                </c:ext>
              </c:extLst>
            </c:dLbl>
            <c:dLbl>
              <c:idx val="6"/>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5-91FD-4C4A-A6B3-7F7564A8921B}"/>
                </c:ext>
              </c:extLst>
            </c:dLbl>
            <c:dLbl>
              <c:idx val="7"/>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6-91FD-4C4A-A6B3-7F7564A8921B}"/>
                </c:ext>
              </c:extLst>
            </c:dLbl>
            <c:dLbl>
              <c:idx val="8"/>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7-91FD-4C4A-A6B3-7F7564A8921B}"/>
                </c:ext>
              </c:extLst>
            </c:dLbl>
            <c:dLbl>
              <c:idx val="9"/>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8-91FD-4C4A-A6B3-7F7564A8921B}"/>
                </c:ext>
              </c:extLst>
            </c:dLbl>
            <c:dLbl>
              <c:idx val="10"/>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9-91FD-4C4A-A6B3-7F7564A8921B}"/>
                </c:ext>
              </c:extLst>
            </c:dLbl>
            <c:dLbl>
              <c:idx val="11"/>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A-91FD-4C4A-A6B3-7F7564A8921B}"/>
                </c:ext>
              </c:extLst>
            </c:dLbl>
            <c:dLbl>
              <c:idx val="12"/>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B-91FD-4C4A-A6B3-7F7564A8921B}"/>
                </c:ext>
              </c:extLst>
            </c:dLbl>
            <c:dLbl>
              <c:idx val="13"/>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C-91FD-4C4A-A6B3-7F7564A8921B}"/>
                </c:ext>
              </c:extLst>
            </c:dLbl>
            <c:dLbl>
              <c:idx val="14"/>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D-91FD-4C4A-A6B3-7F7564A8921B}"/>
                </c:ext>
              </c:extLst>
            </c:dLbl>
            <c:dLbl>
              <c:idx val="15"/>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E-91FD-4C4A-A6B3-7F7564A8921B}"/>
                </c:ext>
              </c:extLst>
            </c:dLbl>
            <c:dLbl>
              <c:idx val="16"/>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F-91FD-4C4A-A6B3-7F7564A8921B}"/>
                </c:ext>
              </c:extLst>
            </c:dLbl>
            <c:dLbl>
              <c:idx val="17"/>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10-91FD-4C4A-A6B3-7F7564A8921B}"/>
                </c:ext>
              </c:extLst>
            </c:dLbl>
            <c:dLbl>
              <c:idx val="18"/>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11-91FD-4C4A-A6B3-7F7564A8921B}"/>
                </c:ext>
              </c:extLst>
            </c:dLbl>
            <c:dLbl>
              <c:idx val="19"/>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12-91FD-4C4A-A6B3-7F7564A8921B}"/>
                </c:ext>
              </c:extLst>
            </c:dLbl>
            <c:numFmt formatCode="#,##0" sourceLinked="0"/>
            <c:spPr>
              <a:noFill/>
              <a:ln w="25400">
                <a:noFill/>
              </a:ln>
            </c:spPr>
            <c:txPr>
              <a:bodyPr/>
              <a:lstStyle/>
              <a:p>
                <a:pPr>
                  <a:defRPr sz="700" b="1" i="0" u="none" strike="noStrike" baseline="0">
                    <a:solidFill>
                      <a:srgbClr val="969696"/>
                    </a:solidFill>
                    <a:latin typeface="Arial"/>
                    <a:ea typeface="Arial"/>
                    <a:cs typeface="Arial"/>
                  </a:defRPr>
                </a:pPr>
                <a:endParaRPr lang="pt-PT"/>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13"/>
              <c:pt idx="0">
                <c:v>&lt;18 anos</c:v>
              </c:pt>
              <c:pt idx="1">
                <c:v>18 anos</c:v>
              </c:pt>
              <c:pt idx="2">
                <c:v>19 anos</c:v>
              </c:pt>
              <c:pt idx="3">
                <c:v>20 a 24 anos</c:v>
              </c:pt>
              <c:pt idx="4">
                <c:v>25 a 29 anos</c:v>
              </c:pt>
              <c:pt idx="5">
                <c:v>30 a 34 anos</c:v>
              </c:pt>
              <c:pt idx="6">
                <c:v>35 a 39 anos</c:v>
              </c:pt>
              <c:pt idx="7">
                <c:v>40 a 44 anos</c:v>
              </c:pt>
              <c:pt idx="8">
                <c:v>45 a 49 anos</c:v>
              </c:pt>
              <c:pt idx="9">
                <c:v>50 a 54 anos</c:v>
              </c:pt>
              <c:pt idx="10">
                <c:v>55 a 59 anos</c:v>
              </c:pt>
              <c:pt idx="11">
                <c:v>60 a 64 anos</c:v>
              </c:pt>
              <c:pt idx="12">
                <c:v>&gt;=65 anos</c:v>
              </c:pt>
            </c:strLit>
          </c:cat>
          <c:val>
            <c:numLit>
              <c:formatCode>General</c:formatCode>
              <c:ptCount val="13"/>
              <c:pt idx="0">
                <c:v>70189</c:v>
              </c:pt>
              <c:pt idx="1">
                <c:v>4145</c:v>
              </c:pt>
              <c:pt idx="2">
                <c:v>3673</c:v>
              </c:pt>
              <c:pt idx="3">
                <c:v>13105</c:v>
              </c:pt>
              <c:pt idx="4">
                <c:v>10680</c:v>
              </c:pt>
              <c:pt idx="5">
                <c:v>11545</c:v>
              </c:pt>
              <c:pt idx="6">
                <c:v>12815</c:v>
              </c:pt>
              <c:pt idx="7">
                <c:v>15041</c:v>
              </c:pt>
              <c:pt idx="8">
                <c:v>16912</c:v>
              </c:pt>
              <c:pt idx="9">
                <c:v>19069</c:v>
              </c:pt>
              <c:pt idx="10">
                <c:v>20491</c:v>
              </c:pt>
              <c:pt idx="11">
                <c:v>15967</c:v>
              </c:pt>
              <c:pt idx="12">
                <c:v>5562</c:v>
              </c:pt>
            </c:numLit>
          </c:val>
          <c:extLst>
            <c:ext xmlns:c16="http://schemas.microsoft.com/office/drawing/2014/chart" uri="{C3380CC4-5D6E-409C-BE32-E72D297353CC}">
              <c16:uniqueId val="{00000014-D979-4EC8-A37C-E92FD21E56E2}"/>
            </c:ext>
          </c:extLst>
        </c:ser>
        <c:dLbls>
          <c:showLegendKey val="0"/>
          <c:showVal val="0"/>
          <c:showCatName val="0"/>
          <c:showSerName val="0"/>
          <c:showPercent val="0"/>
          <c:showBubbleSize val="0"/>
        </c:dLbls>
        <c:gapWidth val="30"/>
        <c:axId val="166267904"/>
        <c:axId val="166286080"/>
      </c:barChart>
      <c:catAx>
        <c:axId val="166267904"/>
        <c:scaling>
          <c:orientation val="minMax"/>
        </c:scaling>
        <c:delete val="0"/>
        <c:axPos val="l"/>
        <c:numFmt formatCode="General" sourceLinked="1"/>
        <c:majorTickMark val="out"/>
        <c:minorTickMark val="none"/>
        <c:tickLblPos val="nextTo"/>
        <c:spPr>
          <a:ln w="9525">
            <a:noFill/>
          </a:ln>
        </c:spPr>
        <c:txPr>
          <a:bodyPr rot="0" vert="horz"/>
          <a:lstStyle/>
          <a:p>
            <a:pPr>
              <a:defRPr sz="600" b="0" i="0" u="none" strike="noStrike" baseline="0">
                <a:solidFill>
                  <a:srgbClr val="333333"/>
                </a:solidFill>
                <a:latin typeface="Arial"/>
                <a:ea typeface="Arial"/>
                <a:cs typeface="Arial"/>
              </a:defRPr>
            </a:pPr>
            <a:endParaRPr lang="pt-PT"/>
          </a:p>
        </c:txPr>
        <c:crossAx val="166286080"/>
        <c:crosses val="autoZero"/>
        <c:auto val="1"/>
        <c:lblAlgn val="ctr"/>
        <c:lblOffset val="100"/>
        <c:tickLblSkip val="1"/>
        <c:tickMarkSkip val="1"/>
        <c:noMultiLvlLbl val="0"/>
      </c:catAx>
      <c:valAx>
        <c:axId val="166286080"/>
        <c:scaling>
          <c:orientation val="minMax"/>
          <c:max val="140000"/>
          <c:min val="0"/>
        </c:scaling>
        <c:delete val="0"/>
        <c:axPos val="b"/>
        <c:majorGridlines>
          <c:spPr>
            <a:ln w="3175">
              <a:solidFill>
                <a:srgbClr val="FFF2E5"/>
              </a:solidFill>
              <a:prstDash val="sysDash"/>
            </a:ln>
          </c:spPr>
        </c:majorGridlines>
        <c:numFmt formatCode="General" sourceLinked="1"/>
        <c:majorTickMark val="out"/>
        <c:minorTickMark val="none"/>
        <c:tickLblPos val="none"/>
        <c:spPr>
          <a:ln w="9525">
            <a:noFill/>
          </a:ln>
        </c:spPr>
        <c:txPr>
          <a:bodyPr rot="0" vert="horz"/>
          <a:lstStyle/>
          <a:p>
            <a:pPr>
              <a:defRPr sz="700" b="0" i="0" u="none" strike="noStrike" baseline="0">
                <a:solidFill>
                  <a:srgbClr val="333333"/>
                </a:solidFill>
                <a:latin typeface="Arial"/>
                <a:ea typeface="Arial"/>
                <a:cs typeface="Arial"/>
              </a:defRPr>
            </a:pPr>
            <a:endParaRPr lang="pt-PT"/>
          </a:p>
        </c:txPr>
        <c:crossAx val="166267904"/>
        <c:crosses val="autoZero"/>
        <c:crossBetween val="between"/>
      </c:valAx>
      <c:spPr>
        <a:solidFill>
          <a:schemeClr val="accent6"/>
        </a:solidFill>
        <a:ln w="25400">
          <a:noFill/>
        </a:ln>
      </c:spPr>
    </c:plotArea>
    <c:plotVisOnly val="1"/>
    <c:dispBlanksAs val="gap"/>
    <c:showDLblsOverMax val="0"/>
  </c:chart>
  <c:spPr>
    <a:solidFill>
      <a:schemeClr val="accent5"/>
    </a:solidFill>
    <a:ln w="9525">
      <a:noFill/>
    </a:ln>
  </c:spPr>
  <c:txPr>
    <a:bodyPr/>
    <a:lstStyle/>
    <a:p>
      <a:pPr>
        <a:defRPr sz="700" b="0" i="0" u="none" strike="noStrike" baseline="0">
          <a:solidFill>
            <a:srgbClr val="333333"/>
          </a:solidFill>
          <a:latin typeface="Arial"/>
          <a:ea typeface="Arial"/>
          <a:cs typeface="Arial"/>
        </a:defRPr>
      </a:pPr>
      <a:endParaRPr lang="pt-PT"/>
    </a:p>
  </c:txPr>
  <c:printSettings>
    <c:headerFooter alignWithMargins="0"/>
    <c:pageMargins b="1" l="0.75000000000001465" r="0.75000000000001465" t="1" header="0" footer="0"/>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700" b="1" i="0" u="none" strike="noStrike" baseline="0">
                <a:solidFill>
                  <a:schemeClr val="accent1"/>
                </a:solidFill>
                <a:latin typeface="Arial"/>
                <a:ea typeface="Arial"/>
                <a:cs typeface="Arial"/>
              </a:defRPr>
            </a:pPr>
            <a:r>
              <a:rPr lang="pt-PT">
                <a:solidFill>
                  <a:schemeClr val="accent1"/>
                </a:solidFill>
              </a:rPr>
              <a:t>... por centro distrital</a:t>
            </a:r>
          </a:p>
        </c:rich>
      </c:tx>
      <c:layout>
        <c:manualLayout>
          <c:xMode val="edge"/>
          <c:yMode val="edge"/>
          <c:x val="0.23284296779975672"/>
          <c:y val="7.3265392234690016E-2"/>
        </c:manualLayout>
      </c:layout>
      <c:overlay val="0"/>
      <c:spPr>
        <a:noFill/>
        <a:ln w="25400">
          <a:noFill/>
        </a:ln>
      </c:spPr>
    </c:title>
    <c:autoTitleDeleted val="0"/>
    <c:plotArea>
      <c:layout>
        <c:manualLayout>
          <c:layoutTarget val="inner"/>
          <c:xMode val="edge"/>
          <c:yMode val="edge"/>
          <c:x val="0.41081417121573816"/>
          <c:y val="0.14771786102494774"/>
          <c:w val="0.5373663657895843"/>
          <c:h val="0.83811046241738762"/>
        </c:manualLayout>
      </c:layout>
      <c:barChart>
        <c:barDir val="bar"/>
        <c:grouping val="clustered"/>
        <c:varyColors val="0"/>
        <c:ser>
          <c:idx val="0"/>
          <c:order val="0"/>
          <c:spPr>
            <a:solidFill>
              <a:schemeClr val="tx2"/>
            </a:solidFill>
            <a:ln w="12700">
              <a:solidFill>
                <a:schemeClr val="tx2"/>
              </a:solidFill>
              <a:prstDash val="solid"/>
            </a:ln>
          </c:spPr>
          <c:invertIfNegative val="0"/>
          <c:cat>
            <c:strRef>
              <c:f>'18ssocial'!$C$9:$C$28</c:f>
              <c:strCache>
                <c:ptCount val="20"/>
                <c:pt idx="0">
                  <c:v>Aveiro</c:v>
                </c:pt>
                <c:pt idx="1">
                  <c:v>Beja</c:v>
                </c:pt>
                <c:pt idx="2">
                  <c:v>Braga</c:v>
                </c:pt>
                <c:pt idx="3">
                  <c:v>Bragança</c:v>
                </c:pt>
                <c:pt idx="4">
                  <c:v>Castelo Branco</c:v>
                </c:pt>
                <c:pt idx="5">
                  <c:v>Coimbra</c:v>
                </c:pt>
                <c:pt idx="6">
                  <c:v>Évora</c:v>
                </c:pt>
                <c:pt idx="7">
                  <c:v>Faro</c:v>
                </c:pt>
                <c:pt idx="8">
                  <c:v>Guarda</c:v>
                </c:pt>
                <c:pt idx="9">
                  <c:v>Leiria</c:v>
                </c:pt>
                <c:pt idx="10">
                  <c:v>Lisboa</c:v>
                </c:pt>
                <c:pt idx="11">
                  <c:v>Portalegre</c:v>
                </c:pt>
                <c:pt idx="12">
                  <c:v>Porto</c:v>
                </c:pt>
                <c:pt idx="13">
                  <c:v>Santarém</c:v>
                </c:pt>
                <c:pt idx="14">
                  <c:v>Setúbal</c:v>
                </c:pt>
                <c:pt idx="15">
                  <c:v>Viana do Castelo</c:v>
                </c:pt>
                <c:pt idx="16">
                  <c:v>Vila Real</c:v>
                </c:pt>
                <c:pt idx="17">
                  <c:v>Viseu</c:v>
                </c:pt>
                <c:pt idx="18">
                  <c:v>Açores</c:v>
                </c:pt>
                <c:pt idx="19">
                  <c:v>Madeira</c:v>
                </c:pt>
              </c:strCache>
            </c:strRef>
          </c:cat>
          <c:val>
            <c:numRef>
              <c:f>'18ssocial'!$J$9:$J$28</c:f>
              <c:numCache>
                <c:formatCode>#,##0</c:formatCode>
                <c:ptCount val="20"/>
                <c:pt idx="0">
                  <c:v>4828</c:v>
                </c:pt>
                <c:pt idx="1">
                  <c:v>1691</c:v>
                </c:pt>
                <c:pt idx="2">
                  <c:v>3302</c:v>
                </c:pt>
                <c:pt idx="3">
                  <c:v>1023</c:v>
                </c:pt>
                <c:pt idx="4">
                  <c:v>1632</c:v>
                </c:pt>
                <c:pt idx="5">
                  <c:v>3429</c:v>
                </c:pt>
                <c:pt idx="6">
                  <c:v>1267</c:v>
                </c:pt>
                <c:pt idx="7">
                  <c:v>2650</c:v>
                </c:pt>
                <c:pt idx="8">
                  <c:v>1232</c:v>
                </c:pt>
                <c:pt idx="9">
                  <c:v>1912</c:v>
                </c:pt>
                <c:pt idx="10">
                  <c:v>18339</c:v>
                </c:pt>
                <c:pt idx="11">
                  <c:v>1279</c:v>
                </c:pt>
                <c:pt idx="12">
                  <c:v>30216</c:v>
                </c:pt>
                <c:pt idx="13">
                  <c:v>2495</c:v>
                </c:pt>
                <c:pt idx="14">
                  <c:v>9137</c:v>
                </c:pt>
                <c:pt idx="15">
                  <c:v>1221</c:v>
                </c:pt>
                <c:pt idx="16">
                  <c:v>2939</c:v>
                </c:pt>
                <c:pt idx="17">
                  <c:v>3394</c:v>
                </c:pt>
                <c:pt idx="18">
                  <c:v>6294</c:v>
                </c:pt>
                <c:pt idx="19">
                  <c:v>2273</c:v>
                </c:pt>
              </c:numCache>
            </c:numRef>
          </c:val>
          <c:extLst>
            <c:ext xmlns:c16="http://schemas.microsoft.com/office/drawing/2014/chart" uri="{C3380CC4-5D6E-409C-BE32-E72D297353CC}">
              <c16:uniqueId val="{00000000-1001-4401-B08A-C23BA19D9364}"/>
            </c:ext>
          </c:extLst>
        </c:ser>
        <c:dLbls>
          <c:showLegendKey val="0"/>
          <c:showVal val="0"/>
          <c:showCatName val="0"/>
          <c:showSerName val="0"/>
          <c:showPercent val="0"/>
          <c:showBubbleSize val="0"/>
        </c:dLbls>
        <c:gapWidth val="30"/>
        <c:axId val="166328576"/>
        <c:axId val="166334464"/>
      </c:barChart>
      <c:catAx>
        <c:axId val="166328576"/>
        <c:scaling>
          <c:orientation val="maxMin"/>
        </c:scaling>
        <c:delete val="0"/>
        <c:axPos val="l"/>
        <c:numFmt formatCode="General" sourceLinked="1"/>
        <c:majorTickMark val="out"/>
        <c:minorTickMark val="none"/>
        <c:tickLblPos val="nextTo"/>
        <c:spPr>
          <a:ln w="9525">
            <a:noFill/>
          </a:ln>
        </c:spPr>
        <c:txPr>
          <a:bodyPr rot="0" vert="horz"/>
          <a:lstStyle/>
          <a:p>
            <a:pPr>
              <a:defRPr sz="600" b="1" i="0" u="none" strike="noStrike" baseline="0">
                <a:solidFill>
                  <a:schemeClr val="accent1"/>
                </a:solidFill>
                <a:latin typeface="Arial"/>
                <a:ea typeface="Arial"/>
                <a:cs typeface="Arial"/>
              </a:defRPr>
            </a:pPr>
            <a:endParaRPr lang="pt-PT"/>
          </a:p>
        </c:txPr>
        <c:crossAx val="166334464"/>
        <c:crosses val="autoZero"/>
        <c:auto val="1"/>
        <c:lblAlgn val="ctr"/>
        <c:lblOffset val="100"/>
        <c:tickLblSkip val="1"/>
        <c:tickMarkSkip val="1"/>
        <c:noMultiLvlLbl val="0"/>
      </c:catAx>
      <c:valAx>
        <c:axId val="166334464"/>
        <c:scaling>
          <c:orientation val="minMax"/>
          <c:max val="35000"/>
          <c:min val="0"/>
        </c:scaling>
        <c:delete val="0"/>
        <c:axPos val="t"/>
        <c:majorGridlines>
          <c:spPr>
            <a:ln w="3175">
              <a:solidFill>
                <a:srgbClr val="FFF2E5"/>
              </a:solidFill>
              <a:prstDash val="sysDash"/>
            </a:ln>
          </c:spPr>
        </c:majorGridlines>
        <c:numFmt formatCode="#,##0" sourceLinked="1"/>
        <c:majorTickMark val="out"/>
        <c:minorTickMark val="none"/>
        <c:tickLblPos val="none"/>
        <c:spPr>
          <a:ln w="9525">
            <a:noFill/>
          </a:ln>
        </c:spPr>
        <c:txPr>
          <a:bodyPr rot="0" vert="horz"/>
          <a:lstStyle/>
          <a:p>
            <a:pPr>
              <a:defRPr sz="700" b="0" i="0" u="none" strike="noStrike" baseline="0">
                <a:solidFill>
                  <a:srgbClr val="333333"/>
                </a:solidFill>
                <a:latin typeface="Arial"/>
                <a:ea typeface="Arial"/>
                <a:cs typeface="Arial"/>
              </a:defRPr>
            </a:pPr>
            <a:endParaRPr lang="pt-PT"/>
          </a:p>
        </c:txPr>
        <c:crossAx val="166328576"/>
        <c:crosses val="autoZero"/>
        <c:crossBetween val="between"/>
      </c:valAx>
      <c:spPr>
        <a:solidFill>
          <a:schemeClr val="accent6"/>
        </a:solidFill>
        <a:ln w="25400">
          <a:noFill/>
        </a:ln>
      </c:spPr>
    </c:plotArea>
    <c:plotVisOnly val="1"/>
    <c:dispBlanksAs val="gap"/>
    <c:showDLblsOverMax val="0"/>
  </c:chart>
  <c:spPr>
    <a:solidFill>
      <a:schemeClr val="accent5"/>
    </a:solidFill>
    <a:ln w="9525">
      <a:noFill/>
    </a:ln>
  </c:spPr>
  <c:txPr>
    <a:bodyPr/>
    <a:lstStyle/>
    <a:p>
      <a:pPr>
        <a:defRPr sz="700" b="0" i="0" u="none" strike="noStrike" baseline="0">
          <a:solidFill>
            <a:srgbClr val="333333"/>
          </a:solidFill>
          <a:latin typeface="Arial"/>
          <a:ea typeface="Arial"/>
          <a:cs typeface="Arial"/>
        </a:defRPr>
      </a:pPr>
      <a:endParaRPr lang="pt-PT"/>
    </a:p>
  </c:txPr>
  <c:printSettings>
    <c:headerFooter alignWithMargins="0"/>
    <c:pageMargins b="1" l="0.75000000000001465" r="0.75000000000001465" t="1" header="0" footer="0"/>
    <c:pageSetup orientation="portrait"/>
  </c:printSettings>
  <c:userShapes r:id="rId1"/>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617352614015575E-3"/>
          <c:y val="0"/>
          <c:w val="0.98998887652959489"/>
          <c:h val="0.57699714017843762"/>
        </c:manualLayout>
      </c:layout>
      <c:lineChart>
        <c:grouping val="standard"/>
        <c:varyColors val="0"/>
        <c:ser>
          <c:idx val="0"/>
          <c:order val="0"/>
          <c:spPr>
            <a:ln>
              <a:noFill/>
            </a:ln>
          </c:spPr>
          <c:dLbls>
            <c:dLbl>
              <c:idx val="0"/>
              <c:layout>
                <c:manualLayout>
                  <c:x val="-3.2906904434498521E-2"/>
                  <c:y val="-1.275986347932361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E47-472E-8CC1-F5D34D7D564F}"/>
                </c:ext>
              </c:extLst>
            </c:dLbl>
            <c:dLbl>
              <c:idx val="1"/>
              <c:layout>
                <c:manualLayout>
                  <c:x val="-3.7912524560681289E-2"/>
                  <c:y val="-7.272069491250220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E47-472E-8CC1-F5D34D7D564F}"/>
                </c:ext>
              </c:extLst>
            </c:dLbl>
            <c:dLbl>
              <c:idx val="2"/>
              <c:layout>
                <c:manualLayout>
                  <c:x val="-4.0693333800460724E-2"/>
                  <c:y val="-1.136875751494242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AE47-472E-8CC1-F5D34D7D564F}"/>
                </c:ext>
              </c:extLst>
            </c:dLbl>
            <c:dLbl>
              <c:idx val="3"/>
              <c:layout>
                <c:manualLayout>
                  <c:x val="-4.0137218665241926E-2"/>
                  <c:y val="-9.204391059214518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AE47-472E-8CC1-F5D34D7D564F}"/>
                </c:ext>
              </c:extLst>
            </c:dLbl>
            <c:dLbl>
              <c:idx val="4"/>
              <c:layout>
                <c:manualLayout>
                  <c:x val="-3.9580986748180398E-2"/>
                  <c:y val="-8.083619405872540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AE47-472E-8CC1-F5D34D7D564F}"/>
                </c:ext>
              </c:extLst>
            </c:dLbl>
            <c:dLbl>
              <c:idx val="5"/>
              <c:layout>
                <c:manualLayout>
                  <c:x val="-4.0137218665241919E-2"/>
                  <c:y val="-9.629228068396731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AE47-472E-8CC1-F5D34D7D564F}"/>
                </c:ext>
              </c:extLst>
            </c:dLbl>
            <c:dLbl>
              <c:idx val="6"/>
              <c:layout>
                <c:manualLayout>
                  <c:x val="-4.0693333800460724E-2"/>
                  <c:y val="-1.071169907409429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AE47-472E-8CC1-F5D34D7D564F}"/>
                </c:ext>
              </c:extLst>
            </c:dLbl>
            <c:dLbl>
              <c:idx val="7"/>
              <c:layout>
                <c:manualLayout>
                  <c:x val="-3.9024871612961615E-2"/>
                  <c:y val="-1.055703105641397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AE47-472E-8CC1-F5D34D7D564F}"/>
                </c:ext>
              </c:extLst>
            </c:dLbl>
            <c:dLbl>
              <c:idx val="8"/>
              <c:layout>
                <c:manualLayout>
                  <c:x val="-4.0693333800460724E-2"/>
                  <c:y val="-1.299167467485966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AE47-472E-8CC1-F5D34D7D564F}"/>
                </c:ext>
              </c:extLst>
            </c:dLbl>
            <c:dLbl>
              <c:idx val="9"/>
              <c:layout>
                <c:manualLayout>
                  <c:x val="-4.0137218665241954E-2"/>
                  <c:y val="-1.449922760633192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AE47-472E-8CC1-F5D34D7D564F}"/>
                </c:ext>
              </c:extLst>
            </c:dLbl>
            <c:dLbl>
              <c:idx val="10"/>
              <c:layout>
                <c:manualLayout>
                  <c:x val="-4.0693333800460724E-2"/>
                  <c:y val="-9.204391059214518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AE47-472E-8CC1-F5D34D7D564F}"/>
                </c:ext>
              </c:extLst>
            </c:dLbl>
            <c:dLbl>
              <c:idx val="11"/>
              <c:layout>
                <c:manualLayout>
                  <c:x val="-4.0137218665241892E-2"/>
                  <c:y val="-1.318480865972186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AE47-472E-8CC1-F5D34D7D564F}"/>
                </c:ext>
              </c:extLst>
            </c:dLbl>
            <c:dLbl>
              <c:idx val="12"/>
              <c:layout>
                <c:manualLayout>
                  <c:x val="-4.0693333800460814E-2"/>
                  <c:y val="-1.024773481958082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AE47-472E-8CC1-F5D34D7D564F}"/>
                </c:ext>
              </c:extLst>
            </c:dLbl>
            <c:dLbl>
              <c:idx val="13"/>
              <c:layout>
                <c:manualLayout>
                  <c:x val="-3.9024871612961635E-2"/>
                  <c:y val="-5.8031366221283024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AE47-472E-8CC1-F5D34D7D564F}"/>
                </c:ext>
              </c:extLst>
            </c:dLbl>
            <c:dLbl>
              <c:idx val="14"/>
              <c:layout>
                <c:manualLayout>
                  <c:x val="-3.9580986748180363E-2"/>
                  <c:y val="-8.315646943843043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AE47-472E-8CC1-F5D34D7D564F}"/>
                </c:ext>
              </c:extLst>
            </c:dLbl>
            <c:dLbl>
              <c:idx val="15"/>
              <c:layout>
                <c:manualLayout>
                  <c:x val="-4.3474259822082827E-2"/>
                  <c:y val="-3.9483684681477296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AE47-472E-8CC1-F5D34D7D564F}"/>
                </c:ext>
              </c:extLst>
            </c:dLbl>
            <c:dLbl>
              <c:idx val="16"/>
              <c:layout>
                <c:manualLayout>
                  <c:x val="-3.9580986748180357E-2"/>
                  <c:y val="-6.2669753556319494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AE47-472E-8CC1-F5D34D7D564F}"/>
                </c:ext>
              </c:extLst>
            </c:dLbl>
            <c:dLbl>
              <c:idx val="17"/>
              <c:layout>
                <c:manualLayout>
                  <c:x val="-4.0137218665241961E-2"/>
                  <c:y val="-1.276002879886439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AE47-472E-8CC1-F5D34D7D564F}"/>
                </c:ext>
              </c:extLst>
            </c:dLbl>
            <c:dLbl>
              <c:idx val="18"/>
              <c:layout>
                <c:manualLayout>
                  <c:x val="-4.0693333800460724E-2"/>
                  <c:y val="-7.040070527441308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AE47-472E-8CC1-F5D34D7D564F}"/>
                </c:ext>
              </c:extLst>
            </c:dLbl>
            <c:dLbl>
              <c:idx val="19"/>
              <c:layout>
                <c:manualLayout>
                  <c:x val="-1.5829845223481423E-2"/>
                  <c:y val="-1.07889849302937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AE47-472E-8CC1-F5D34D7D564F}"/>
                </c:ext>
              </c:extLst>
            </c:dLbl>
            <c:numFmt formatCode="0.0" sourceLinked="0"/>
            <c:spPr>
              <a:solidFill>
                <a:srgbClr val="C0C0C0"/>
              </a:solidFill>
              <a:ln w="3175">
                <a:solidFill>
                  <a:srgbClr val="808080"/>
                </a:solidFill>
                <a:prstDash val="solid"/>
              </a:ln>
            </c:spPr>
            <c:txPr>
              <a:bodyPr/>
              <a:lstStyle/>
              <a:p>
                <a:pPr>
                  <a:defRPr sz="700" b="1" i="0" u="none" strike="noStrike" baseline="0">
                    <a:solidFill>
                      <a:schemeClr val="tx2"/>
                    </a:solidFill>
                    <a:latin typeface="Arial"/>
                    <a:ea typeface="Arial"/>
                    <a:cs typeface="Arial"/>
                  </a:defRPr>
                </a:pPr>
                <a:endParaRPr lang="pt-PT"/>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'18ssocial'!$AM$8:$AM$27</c:f>
              <c:strCache>
                <c:ptCount val="20"/>
                <c:pt idx="0">
                  <c:v>Aveiro</c:v>
                </c:pt>
                <c:pt idx="1">
                  <c:v>Beja</c:v>
                </c:pt>
                <c:pt idx="2">
                  <c:v>Braga</c:v>
                </c:pt>
                <c:pt idx="3">
                  <c:v>Bragança</c:v>
                </c:pt>
                <c:pt idx="4">
                  <c:v>Castelo Branco</c:v>
                </c:pt>
                <c:pt idx="5">
                  <c:v>Coimbra</c:v>
                </c:pt>
                <c:pt idx="6">
                  <c:v>Évora</c:v>
                </c:pt>
                <c:pt idx="7">
                  <c:v>Faro</c:v>
                </c:pt>
                <c:pt idx="8">
                  <c:v>Guarda</c:v>
                </c:pt>
                <c:pt idx="9">
                  <c:v>Leiria</c:v>
                </c:pt>
                <c:pt idx="10">
                  <c:v>Lisboa</c:v>
                </c:pt>
                <c:pt idx="11">
                  <c:v>Portalegre</c:v>
                </c:pt>
                <c:pt idx="12">
                  <c:v>Porto</c:v>
                </c:pt>
                <c:pt idx="13">
                  <c:v>Santarém</c:v>
                </c:pt>
                <c:pt idx="14">
                  <c:v>Setúbal</c:v>
                </c:pt>
                <c:pt idx="15">
                  <c:v>Viana do Castelo</c:v>
                </c:pt>
                <c:pt idx="16">
                  <c:v>Vila Real</c:v>
                </c:pt>
                <c:pt idx="17">
                  <c:v>Viseu</c:v>
                </c:pt>
                <c:pt idx="18">
                  <c:v>Açores</c:v>
                </c:pt>
                <c:pt idx="19">
                  <c:v>Madeira</c:v>
                </c:pt>
              </c:strCache>
            </c:strRef>
          </c:cat>
          <c:val>
            <c:numRef>
              <c:f>'18ssocial'!$AN$8:$AN$27</c:f>
              <c:numCache>
                <c:formatCode>0.0</c:formatCode>
                <c:ptCount val="20"/>
                <c:pt idx="0">
                  <c:v>263.61170292106902</c:v>
                </c:pt>
                <c:pt idx="1">
                  <c:v>333.36492607924299</c:v>
                </c:pt>
                <c:pt idx="2">
                  <c:v>255.698824242424</c:v>
                </c:pt>
                <c:pt idx="3">
                  <c:v>285.137937438905</c:v>
                </c:pt>
                <c:pt idx="4">
                  <c:v>261.62526348039199</c:v>
                </c:pt>
                <c:pt idx="5">
                  <c:v>233.324733158355</c:v>
                </c:pt>
                <c:pt idx="6">
                  <c:v>290.65714849921</c:v>
                </c:pt>
                <c:pt idx="7">
                  <c:v>277.92621223564998</c:v>
                </c:pt>
                <c:pt idx="8">
                  <c:v>274.42575487012999</c:v>
                </c:pt>
                <c:pt idx="9">
                  <c:v>255.35133053954999</c:v>
                </c:pt>
                <c:pt idx="10">
                  <c:v>267.302450360026</c:v>
                </c:pt>
                <c:pt idx="11">
                  <c:v>312.78518373729497</c:v>
                </c:pt>
                <c:pt idx="12">
                  <c:v>249.13501870427399</c:v>
                </c:pt>
                <c:pt idx="13">
                  <c:v>278.54492782678398</c:v>
                </c:pt>
                <c:pt idx="14">
                  <c:v>281.36609700021899</c:v>
                </c:pt>
                <c:pt idx="15">
                  <c:v>232.96491803278701</c:v>
                </c:pt>
                <c:pt idx="16">
                  <c:v>245.05727025187201</c:v>
                </c:pt>
                <c:pt idx="17">
                  <c:v>260.03534945443801</c:v>
                </c:pt>
                <c:pt idx="18">
                  <c:v>281.87294248490599</c:v>
                </c:pt>
                <c:pt idx="19">
                  <c:v>256.49445963828799</c:v>
                </c:pt>
              </c:numCache>
            </c:numRef>
          </c:val>
          <c:smooth val="0"/>
          <c:extLst>
            <c:ext xmlns:c16="http://schemas.microsoft.com/office/drawing/2014/chart" uri="{C3380CC4-5D6E-409C-BE32-E72D297353CC}">
              <c16:uniqueId val="{00000014-AE47-472E-8CC1-F5D34D7D564F}"/>
            </c:ext>
          </c:extLst>
        </c:ser>
        <c:ser>
          <c:idx val="1"/>
          <c:order val="1"/>
          <c:spPr>
            <a:ln>
              <a:solidFill>
                <a:schemeClr val="bg1">
                  <a:lumMod val="50000"/>
                </a:schemeClr>
              </a:solidFill>
            </a:ln>
          </c:spPr>
          <c:marker>
            <c:symbol val="none"/>
          </c:marker>
          <c:cat>
            <c:strRef>
              <c:f>'18ssocial'!$AM$8:$AM$27</c:f>
              <c:strCache>
                <c:ptCount val="20"/>
                <c:pt idx="0">
                  <c:v>Aveiro</c:v>
                </c:pt>
                <c:pt idx="1">
                  <c:v>Beja</c:v>
                </c:pt>
                <c:pt idx="2">
                  <c:v>Braga</c:v>
                </c:pt>
                <c:pt idx="3">
                  <c:v>Bragança</c:v>
                </c:pt>
                <c:pt idx="4">
                  <c:v>Castelo Branco</c:v>
                </c:pt>
                <c:pt idx="5">
                  <c:v>Coimbra</c:v>
                </c:pt>
                <c:pt idx="6">
                  <c:v>Évora</c:v>
                </c:pt>
                <c:pt idx="7">
                  <c:v>Faro</c:v>
                </c:pt>
                <c:pt idx="8">
                  <c:v>Guarda</c:v>
                </c:pt>
                <c:pt idx="9">
                  <c:v>Leiria</c:v>
                </c:pt>
                <c:pt idx="10">
                  <c:v>Lisboa</c:v>
                </c:pt>
                <c:pt idx="11">
                  <c:v>Portalegre</c:v>
                </c:pt>
                <c:pt idx="12">
                  <c:v>Porto</c:v>
                </c:pt>
                <c:pt idx="13">
                  <c:v>Santarém</c:v>
                </c:pt>
                <c:pt idx="14">
                  <c:v>Setúbal</c:v>
                </c:pt>
                <c:pt idx="15">
                  <c:v>Viana do Castelo</c:v>
                </c:pt>
                <c:pt idx="16">
                  <c:v>Vila Real</c:v>
                </c:pt>
                <c:pt idx="17">
                  <c:v>Viseu</c:v>
                </c:pt>
                <c:pt idx="18">
                  <c:v>Açores</c:v>
                </c:pt>
                <c:pt idx="19">
                  <c:v>Madeira</c:v>
                </c:pt>
              </c:strCache>
            </c:strRef>
          </c:cat>
          <c:val>
            <c:numRef>
              <c:f>'18ssocial'!$AO$8:$AO$27</c:f>
              <c:numCache>
                <c:formatCode>0.0</c:formatCode>
                <c:ptCount val="20"/>
                <c:pt idx="0">
                  <c:v>263.25256991632898</c:v>
                </c:pt>
                <c:pt idx="1">
                  <c:v>263.25256991632898</c:v>
                </c:pt>
                <c:pt idx="2">
                  <c:v>263.25256991632898</c:v>
                </c:pt>
                <c:pt idx="3">
                  <c:v>263.25256991632898</c:v>
                </c:pt>
                <c:pt idx="4">
                  <c:v>263.25256991632898</c:v>
                </c:pt>
                <c:pt idx="5">
                  <c:v>263.25256991632898</c:v>
                </c:pt>
                <c:pt idx="6">
                  <c:v>263.25256991632898</c:v>
                </c:pt>
                <c:pt idx="7">
                  <c:v>263.25256991632898</c:v>
                </c:pt>
                <c:pt idx="8">
                  <c:v>263.25256991632898</c:v>
                </c:pt>
                <c:pt idx="9">
                  <c:v>263.25256991632898</c:v>
                </c:pt>
                <c:pt idx="10">
                  <c:v>263.25256991632898</c:v>
                </c:pt>
                <c:pt idx="11">
                  <c:v>263.25256991632898</c:v>
                </c:pt>
                <c:pt idx="12">
                  <c:v>263.25256991632898</c:v>
                </c:pt>
                <c:pt idx="13">
                  <c:v>263.25256991632898</c:v>
                </c:pt>
                <c:pt idx="14">
                  <c:v>263.25256991632898</c:v>
                </c:pt>
                <c:pt idx="15">
                  <c:v>263.25256991632898</c:v>
                </c:pt>
                <c:pt idx="16">
                  <c:v>263.25256991632898</c:v>
                </c:pt>
                <c:pt idx="17">
                  <c:v>263.25256991632898</c:v>
                </c:pt>
                <c:pt idx="18">
                  <c:v>263.25256991632898</c:v>
                </c:pt>
                <c:pt idx="19">
                  <c:v>263.25256991632898</c:v>
                </c:pt>
              </c:numCache>
            </c:numRef>
          </c:val>
          <c:smooth val="0"/>
          <c:extLst>
            <c:ext xmlns:c16="http://schemas.microsoft.com/office/drawing/2014/chart" uri="{C3380CC4-5D6E-409C-BE32-E72D297353CC}">
              <c16:uniqueId val="{00000015-AE47-472E-8CC1-F5D34D7D564F}"/>
            </c:ext>
          </c:extLst>
        </c:ser>
        <c:dLbls>
          <c:showLegendKey val="0"/>
          <c:showVal val="0"/>
          <c:showCatName val="0"/>
          <c:showSerName val="0"/>
          <c:showPercent val="0"/>
          <c:showBubbleSize val="0"/>
        </c:dLbls>
        <c:marker val="1"/>
        <c:smooth val="0"/>
        <c:axId val="166390016"/>
        <c:axId val="166940672"/>
      </c:lineChart>
      <c:catAx>
        <c:axId val="166390016"/>
        <c:scaling>
          <c:orientation val="minMax"/>
        </c:scaling>
        <c:delete val="0"/>
        <c:axPos val="b"/>
        <c:numFmt formatCode="General" sourceLinked="1"/>
        <c:majorTickMark val="out"/>
        <c:minorTickMark val="none"/>
        <c:tickLblPos val="nextTo"/>
        <c:spPr>
          <a:ln w="9525">
            <a:noFill/>
          </a:ln>
        </c:spPr>
        <c:txPr>
          <a:bodyPr rot="-5400000" vert="horz"/>
          <a:lstStyle/>
          <a:p>
            <a:pPr>
              <a:defRPr sz="700" b="0" i="0" u="none" strike="noStrike" baseline="0">
                <a:solidFill>
                  <a:schemeClr val="accent1"/>
                </a:solidFill>
                <a:latin typeface="Arial"/>
                <a:ea typeface="Arial"/>
                <a:cs typeface="Arial"/>
              </a:defRPr>
            </a:pPr>
            <a:endParaRPr lang="pt-PT"/>
          </a:p>
        </c:txPr>
        <c:crossAx val="166940672"/>
        <c:crosses val="autoZero"/>
        <c:auto val="1"/>
        <c:lblAlgn val="ctr"/>
        <c:lblOffset val="100"/>
        <c:tickLblSkip val="1"/>
        <c:tickMarkSkip val="1"/>
        <c:noMultiLvlLbl val="0"/>
      </c:catAx>
      <c:valAx>
        <c:axId val="166940672"/>
        <c:scaling>
          <c:orientation val="minMax"/>
          <c:min val="82"/>
        </c:scaling>
        <c:delete val="0"/>
        <c:axPos val="l"/>
        <c:numFmt formatCode="0.0" sourceLinked="1"/>
        <c:majorTickMark val="out"/>
        <c:minorTickMark val="none"/>
        <c:tickLblPos val="none"/>
        <c:spPr>
          <a:ln w="9525">
            <a:noFill/>
          </a:ln>
        </c:spPr>
        <c:crossAx val="166390016"/>
        <c:crosses val="autoZero"/>
        <c:crossBetween val="between"/>
      </c:valAx>
      <c:spPr>
        <a:solidFill>
          <a:srgbClr val="EBF7FF"/>
        </a:solidFill>
        <a:ln w="25400">
          <a:noFill/>
        </a:ln>
      </c:spPr>
    </c:plotArea>
    <c:plotVisOnly val="1"/>
    <c:dispBlanksAs val="gap"/>
    <c:showDLblsOverMax val="0"/>
  </c:chart>
  <c:spPr>
    <a:solidFill>
      <a:srgbClr val="EBF7FF"/>
    </a:solidFill>
    <a:ln w="9525">
      <a:noFill/>
    </a:ln>
  </c:spPr>
  <c:txPr>
    <a:bodyPr/>
    <a:lstStyle/>
    <a:p>
      <a:pPr>
        <a:defRPr sz="700" b="0" i="0" u="none" strike="noStrike" baseline="0">
          <a:solidFill>
            <a:srgbClr val="333333"/>
          </a:solidFill>
          <a:latin typeface="Arial"/>
          <a:ea typeface="Arial"/>
          <a:cs typeface="Arial"/>
        </a:defRPr>
      </a:pPr>
      <a:endParaRPr lang="pt-PT"/>
    </a:p>
  </c:txPr>
  <c:printSettings>
    <c:headerFooter/>
    <c:pageMargins b="0.75000000000001465" l="0.70000000000000062" r="0.70000000000000062" t="0.75000000000001465" header="0.30000000000000032" footer="0.30000000000000032"/>
    <c:pageSetup paperSize="9" orientation="landscape" horizontalDpi="1200" verticalDpi="1200"/>
  </c:printSettings>
  <c:userShapes r:id="rId1"/>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11"/>
    </mc:Choice>
    <mc:Fallback>
      <c:style val="11"/>
    </mc:Fallback>
  </mc:AlternateContent>
  <c:chart>
    <c:title>
      <c:tx>
        <c:rich>
          <a:bodyPr/>
          <a:lstStyle/>
          <a:p>
            <a:pPr>
              <a:defRPr sz="700">
                <a:solidFill>
                  <a:schemeClr val="tx2"/>
                </a:solidFill>
                <a:latin typeface="Arial" panose="020B0604020202020204" pitchFamily="34" charset="0"/>
                <a:cs typeface="Arial" panose="020B0604020202020204" pitchFamily="34" charset="0"/>
              </a:defRPr>
            </a:pPr>
            <a:r>
              <a:rPr lang="pt-PT" sz="700">
                <a:solidFill>
                  <a:schemeClr val="tx2"/>
                </a:solidFill>
                <a:latin typeface="Arial" panose="020B0604020202020204" pitchFamily="34" charset="0"/>
                <a:cs typeface="Arial" panose="020B0604020202020204" pitchFamily="34" charset="0"/>
              </a:rPr>
              <a:t>... por centro distrital</a:t>
            </a:r>
          </a:p>
        </c:rich>
      </c:tx>
      <c:layout>
        <c:manualLayout>
          <c:xMode val="edge"/>
          <c:yMode val="edge"/>
          <c:x val="4.6266277507756047E-2"/>
          <c:y val="4.6202655325018681E-2"/>
        </c:manualLayout>
      </c:layout>
      <c:overlay val="0"/>
    </c:title>
    <c:autoTitleDeleted val="0"/>
    <c:plotArea>
      <c:layout>
        <c:manualLayout>
          <c:layoutTarget val="inner"/>
          <c:xMode val="edge"/>
          <c:yMode val="edge"/>
          <c:x val="3.5798938230957908E-2"/>
          <c:y val="4.188861428817748E-2"/>
          <c:w val="0.94781871553546548"/>
          <c:h val="0.63936433128340719"/>
        </c:manualLayout>
      </c:layout>
      <c:barChart>
        <c:barDir val="col"/>
        <c:grouping val="clustered"/>
        <c:varyColors val="0"/>
        <c:ser>
          <c:idx val="0"/>
          <c:order val="0"/>
          <c:spPr>
            <a:solidFill>
              <a:schemeClr val="tx2"/>
            </a:solidFill>
          </c:spPr>
          <c:invertIfNegative val="0"/>
          <c:dLbls>
            <c:dLbl>
              <c:idx val="12"/>
              <c:layout>
                <c:manualLayout>
                  <c:x val="0"/>
                  <c:y val="2.204167276631045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C8E-4DB6-9A23-A98BD976F854}"/>
                </c:ext>
              </c:extLst>
            </c:dLbl>
            <c:spPr>
              <a:noFill/>
              <a:ln>
                <a:noFill/>
              </a:ln>
              <a:effectLst/>
            </c:spPr>
            <c:txPr>
              <a:bodyPr rot="-5400000" vert="horz"/>
              <a:lstStyle/>
              <a:p>
                <a:pPr>
                  <a:defRPr sz="700">
                    <a:solidFill>
                      <a:sysClr val="windowText" lastClr="000000"/>
                    </a:solidFill>
                    <a:latin typeface="Arial" panose="020B0604020202020204" pitchFamily="34" charset="0"/>
                    <a:cs typeface="Arial" panose="020B0604020202020204" pitchFamily="34" charset="0"/>
                  </a:defRPr>
                </a:pPr>
                <a:endParaRPr lang="pt-PT"/>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20"/>
              <c:pt idx="0">
                <c:v>Aveiro</c:v>
              </c:pt>
              <c:pt idx="1">
                <c:v>Beja</c:v>
              </c:pt>
              <c:pt idx="2">
                <c:v>Braga</c:v>
              </c:pt>
              <c:pt idx="3">
                <c:v>Bragança</c:v>
              </c:pt>
              <c:pt idx="4">
                <c:v>Castelo Branco</c:v>
              </c:pt>
              <c:pt idx="5">
                <c:v>Coimbra</c:v>
              </c:pt>
              <c:pt idx="6">
                <c:v>Évora</c:v>
              </c:pt>
              <c:pt idx="7">
                <c:v>Faro</c:v>
              </c:pt>
              <c:pt idx="8">
                <c:v>Guarda</c:v>
              </c:pt>
              <c:pt idx="9">
                <c:v>Leiria</c:v>
              </c:pt>
              <c:pt idx="10">
                <c:v>Lisboa</c:v>
              </c:pt>
              <c:pt idx="11">
                <c:v>Portalegre</c:v>
              </c:pt>
              <c:pt idx="12">
                <c:v>Porto</c:v>
              </c:pt>
              <c:pt idx="13">
                <c:v>Santarém</c:v>
              </c:pt>
              <c:pt idx="14">
                <c:v>Setúbal</c:v>
              </c:pt>
              <c:pt idx="15">
                <c:v>Viana do Castelo</c:v>
              </c:pt>
              <c:pt idx="16">
                <c:v>Vila Real</c:v>
              </c:pt>
              <c:pt idx="17">
                <c:v>Viseu</c:v>
              </c:pt>
              <c:pt idx="18">
                <c:v>Açores</c:v>
              </c:pt>
              <c:pt idx="19">
                <c:v>Madeira</c:v>
              </c:pt>
            </c:strLit>
          </c:cat>
          <c:val>
            <c:numLit>
              <c:formatCode>General</c:formatCode>
              <c:ptCount val="20"/>
              <c:pt idx="0">
                <c:v>11496</c:v>
              </c:pt>
              <c:pt idx="1">
                <c:v>2496</c:v>
              </c:pt>
              <c:pt idx="2">
                <c:v>12467</c:v>
              </c:pt>
              <c:pt idx="3">
                <c:v>3720</c:v>
              </c:pt>
              <c:pt idx="4">
                <c:v>3780</c:v>
              </c:pt>
              <c:pt idx="5">
                <c:v>7320</c:v>
              </c:pt>
              <c:pt idx="6">
                <c:v>2263</c:v>
              </c:pt>
              <c:pt idx="7">
                <c:v>6732</c:v>
              </c:pt>
              <c:pt idx="8">
                <c:v>4184</c:v>
              </c:pt>
              <c:pt idx="9">
                <c:v>7574</c:v>
              </c:pt>
              <c:pt idx="10">
                <c:v>24300</c:v>
              </c:pt>
              <c:pt idx="11">
                <c:v>2533</c:v>
              </c:pt>
              <c:pt idx="12">
                <c:v>28674</c:v>
              </c:pt>
              <c:pt idx="13">
                <c:v>8078</c:v>
              </c:pt>
              <c:pt idx="14">
                <c:v>11471</c:v>
              </c:pt>
              <c:pt idx="15">
                <c:v>5131</c:v>
              </c:pt>
              <c:pt idx="16">
                <c:v>6402</c:v>
              </c:pt>
              <c:pt idx="17">
                <c:v>10749</c:v>
              </c:pt>
              <c:pt idx="18">
                <c:v>3519</c:v>
              </c:pt>
              <c:pt idx="19">
                <c:v>3159</c:v>
              </c:pt>
            </c:numLit>
          </c:val>
          <c:extLst>
            <c:ext xmlns:c16="http://schemas.microsoft.com/office/drawing/2014/chart" uri="{C3380CC4-5D6E-409C-BE32-E72D297353CC}">
              <c16:uniqueId val="{00000001-4C8E-4DB6-9A23-A98BD976F854}"/>
            </c:ext>
          </c:extLst>
        </c:ser>
        <c:dLbls>
          <c:showLegendKey val="0"/>
          <c:showVal val="0"/>
          <c:showCatName val="0"/>
          <c:showSerName val="0"/>
          <c:showPercent val="0"/>
          <c:showBubbleSize val="0"/>
        </c:dLbls>
        <c:gapWidth val="30"/>
        <c:axId val="176039424"/>
        <c:axId val="176040960"/>
      </c:barChart>
      <c:catAx>
        <c:axId val="176039424"/>
        <c:scaling>
          <c:orientation val="minMax"/>
        </c:scaling>
        <c:delete val="0"/>
        <c:axPos val="b"/>
        <c:numFmt formatCode="General" sourceLinked="1"/>
        <c:majorTickMark val="out"/>
        <c:minorTickMark val="none"/>
        <c:tickLblPos val="nextTo"/>
        <c:txPr>
          <a:bodyPr rot="-5400000" vert="horz"/>
          <a:lstStyle/>
          <a:p>
            <a:pPr>
              <a:defRPr sz="700">
                <a:solidFill>
                  <a:schemeClr val="tx2"/>
                </a:solidFill>
                <a:latin typeface="Arial" panose="020B0604020202020204" pitchFamily="34" charset="0"/>
                <a:cs typeface="Arial" panose="020B0604020202020204" pitchFamily="34" charset="0"/>
              </a:defRPr>
            </a:pPr>
            <a:endParaRPr lang="pt-PT"/>
          </a:p>
        </c:txPr>
        <c:crossAx val="176040960"/>
        <c:crosses val="autoZero"/>
        <c:auto val="1"/>
        <c:lblAlgn val="ctr"/>
        <c:lblOffset val="100"/>
        <c:noMultiLvlLbl val="0"/>
      </c:catAx>
      <c:valAx>
        <c:axId val="176040960"/>
        <c:scaling>
          <c:orientation val="minMax"/>
          <c:max val="35000"/>
          <c:min val="0"/>
        </c:scaling>
        <c:delete val="1"/>
        <c:axPos val="l"/>
        <c:numFmt formatCode="General" sourceLinked="1"/>
        <c:majorTickMark val="out"/>
        <c:minorTickMark val="none"/>
        <c:tickLblPos val="none"/>
        <c:crossAx val="176039424"/>
        <c:crosses val="autoZero"/>
        <c:crossBetween val="between"/>
      </c:valAx>
      <c:spPr>
        <a:solidFill>
          <a:srgbClr val="EBF7FF"/>
        </a:solidFill>
      </c:spPr>
    </c:plotArea>
    <c:plotVisOnly val="1"/>
    <c:dispBlanksAs val="gap"/>
    <c:showDLblsOverMax val="0"/>
  </c:chart>
  <c:spPr>
    <a:solidFill>
      <a:srgbClr val="D3EEFF"/>
    </a:solidFill>
    <a:ln>
      <a:noFill/>
    </a:ln>
  </c:spPr>
  <c:printSettings>
    <c:headerFooter alignWithMargins="0"/>
    <c:pageMargins b="1" l="0.75000000000001465" r="0.75000000000001465" t="1" header="0" footer="0"/>
    <c:pageSetup orientation="portrait"/>
  </c:printSettings>
  <c:userShapes r:id="rId1"/>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700">
                <a:solidFill>
                  <a:schemeClr val="tx2"/>
                </a:solidFill>
                <a:latin typeface="Arial" panose="020B0604020202020204" pitchFamily="34" charset="0"/>
                <a:cs typeface="Arial" panose="020B0604020202020204" pitchFamily="34" charset="0"/>
              </a:defRPr>
            </a:pPr>
            <a:r>
              <a:rPr lang="en-US" sz="700">
                <a:solidFill>
                  <a:schemeClr val="tx2"/>
                </a:solidFill>
                <a:latin typeface="Arial" panose="020B0604020202020204" pitchFamily="34" charset="0"/>
                <a:cs typeface="Arial" panose="020B0604020202020204" pitchFamily="34" charset="0"/>
              </a:rPr>
              <a:t>Variação</a:t>
            </a:r>
            <a:r>
              <a:rPr lang="en-US" sz="700" baseline="0">
                <a:solidFill>
                  <a:schemeClr val="tx2"/>
                </a:solidFill>
                <a:latin typeface="Arial" panose="020B0604020202020204" pitchFamily="34" charset="0"/>
                <a:cs typeface="Arial" panose="020B0604020202020204" pitchFamily="34" charset="0"/>
              </a:rPr>
              <a:t> </a:t>
            </a:r>
            <a:r>
              <a:rPr lang="en-US" sz="700">
                <a:solidFill>
                  <a:schemeClr val="tx2"/>
                </a:solidFill>
                <a:latin typeface="Arial" panose="020B0604020202020204" pitchFamily="34" charset="0"/>
                <a:cs typeface="Arial" panose="020B0604020202020204" pitchFamily="34" charset="0"/>
              </a:rPr>
              <a:t>Homóloga % (jan.</a:t>
            </a:r>
            <a:r>
              <a:rPr lang="en-US" sz="700" baseline="0">
                <a:solidFill>
                  <a:schemeClr val="tx2"/>
                </a:solidFill>
                <a:latin typeface="Arial" panose="020B0604020202020204" pitchFamily="34" charset="0"/>
                <a:cs typeface="Arial" panose="020B0604020202020204" pitchFamily="34" charset="0"/>
              </a:rPr>
              <a:t> 2019 / jan. 2018)</a:t>
            </a:r>
            <a:endParaRPr lang="en-US" sz="700">
              <a:solidFill>
                <a:schemeClr val="tx2"/>
              </a:solidFill>
              <a:latin typeface="Arial" panose="020B0604020202020204" pitchFamily="34" charset="0"/>
              <a:cs typeface="Arial" panose="020B0604020202020204" pitchFamily="34" charset="0"/>
            </a:endParaRPr>
          </a:p>
        </c:rich>
      </c:tx>
      <c:layout>
        <c:manualLayout>
          <c:xMode val="edge"/>
          <c:yMode val="edge"/>
          <c:x val="0.14095552741222034"/>
          <c:y val="2.5782823658670566E-3"/>
        </c:manualLayout>
      </c:layout>
      <c:overlay val="0"/>
    </c:title>
    <c:autoTitleDeleted val="0"/>
    <c:plotArea>
      <c:layout>
        <c:manualLayout>
          <c:layoutTarget val="inner"/>
          <c:xMode val="edge"/>
          <c:yMode val="edge"/>
          <c:x val="0.25799790760420682"/>
          <c:y val="0.15054812693867811"/>
          <c:w val="0.69133784850320279"/>
          <c:h val="0.8167403857126555"/>
        </c:manualLayout>
      </c:layout>
      <c:barChart>
        <c:barDir val="bar"/>
        <c:grouping val="clustered"/>
        <c:varyColors val="0"/>
        <c:ser>
          <c:idx val="0"/>
          <c:order val="0"/>
          <c:tx>
            <c:v>V.H %</c:v>
          </c:tx>
          <c:spPr>
            <a:solidFill>
              <a:schemeClr val="accent1"/>
            </a:solidFill>
          </c:spPr>
          <c:invertIfNegative val="0"/>
          <c:cat>
            <c:strLit>
              <c:ptCount val="20"/>
              <c:pt idx="0">
                <c:v>Aveiro</c:v>
              </c:pt>
              <c:pt idx="1">
                <c:v>Beja</c:v>
              </c:pt>
              <c:pt idx="2">
                <c:v>Braga</c:v>
              </c:pt>
              <c:pt idx="3">
                <c:v>Bragança</c:v>
              </c:pt>
              <c:pt idx="4">
                <c:v>Castelo Branco</c:v>
              </c:pt>
              <c:pt idx="5">
                <c:v>Coimbra</c:v>
              </c:pt>
              <c:pt idx="6">
                <c:v>Évora</c:v>
              </c:pt>
              <c:pt idx="7">
                <c:v>Faro</c:v>
              </c:pt>
              <c:pt idx="8">
                <c:v>Guarda</c:v>
              </c:pt>
              <c:pt idx="9">
                <c:v>Leiria</c:v>
              </c:pt>
              <c:pt idx="10">
                <c:v>Lisboa</c:v>
              </c:pt>
              <c:pt idx="11">
                <c:v>Portalegre</c:v>
              </c:pt>
              <c:pt idx="12">
                <c:v>Porto</c:v>
              </c:pt>
              <c:pt idx="13">
                <c:v>Santarém</c:v>
              </c:pt>
              <c:pt idx="14">
                <c:v>Setúbal</c:v>
              </c:pt>
              <c:pt idx="15">
                <c:v>Viana do Castelo</c:v>
              </c:pt>
              <c:pt idx="16">
                <c:v>Vila Real</c:v>
              </c:pt>
              <c:pt idx="17">
                <c:v>Viseu</c:v>
              </c:pt>
              <c:pt idx="18">
                <c:v>Açores</c:v>
              </c:pt>
              <c:pt idx="19">
                <c:v>Madeira</c:v>
              </c:pt>
            </c:strLit>
          </c:cat>
          <c:val>
            <c:numLit>
              <c:formatCode>General</c:formatCode>
              <c:ptCount val="20"/>
              <c:pt idx="0">
                <c:v>1.581691260934881</c:v>
              </c:pt>
              <c:pt idx="1">
                <c:v>-3.7779491133384746</c:v>
              </c:pt>
              <c:pt idx="2">
                <c:v>1.2342671538773775</c:v>
              </c:pt>
              <c:pt idx="3">
                <c:v>-2.3109243697479021</c:v>
              </c:pt>
              <c:pt idx="4">
                <c:v>0.80000000000000071</c:v>
              </c:pt>
              <c:pt idx="5">
                <c:v>-1.7185821697099923</c:v>
              </c:pt>
              <c:pt idx="6">
                <c:v>-2.7085124677558081</c:v>
              </c:pt>
              <c:pt idx="7">
                <c:v>-0.51721590069454537</c:v>
              </c:pt>
              <c:pt idx="8">
                <c:v>-1.1108484991727674</c:v>
              </c:pt>
              <c:pt idx="9">
                <c:v>-1.2773722627737238</c:v>
              </c:pt>
              <c:pt idx="10">
                <c:v>-1.2195121951219523</c:v>
              </c:pt>
              <c:pt idx="11">
                <c:v>-3.4679878048780477</c:v>
              </c:pt>
              <c:pt idx="12">
                <c:v>4.5809322342986292</c:v>
              </c:pt>
              <c:pt idx="13">
                <c:v>-1.751398686450989</c:v>
              </c:pt>
              <c:pt idx="14">
                <c:v>0.95933814469284506</c:v>
              </c:pt>
              <c:pt idx="15">
                <c:v>-3.0240030240030191</c:v>
              </c:pt>
              <c:pt idx="16">
                <c:v>-2.6607875931275671</c:v>
              </c:pt>
              <c:pt idx="17">
                <c:v>-1.7548670139840961</c:v>
              </c:pt>
              <c:pt idx="18">
                <c:v>-3.5361842105263164</c:v>
              </c:pt>
              <c:pt idx="19">
                <c:v>-2.1072203284784652</c:v>
              </c:pt>
            </c:numLit>
          </c:val>
          <c:extLst>
            <c:ext xmlns:c16="http://schemas.microsoft.com/office/drawing/2014/chart" uri="{C3380CC4-5D6E-409C-BE32-E72D297353CC}">
              <c16:uniqueId val="{00000000-D3EB-4C23-A590-98AF3D417E30}"/>
            </c:ext>
          </c:extLst>
        </c:ser>
        <c:dLbls>
          <c:showLegendKey val="0"/>
          <c:showVal val="0"/>
          <c:showCatName val="0"/>
          <c:showSerName val="0"/>
          <c:showPercent val="0"/>
          <c:showBubbleSize val="0"/>
        </c:dLbls>
        <c:gapWidth val="30"/>
        <c:overlap val="-80"/>
        <c:axId val="176087040"/>
        <c:axId val="176088576"/>
      </c:barChart>
      <c:catAx>
        <c:axId val="176087040"/>
        <c:scaling>
          <c:orientation val="maxMin"/>
        </c:scaling>
        <c:delete val="0"/>
        <c:axPos val="l"/>
        <c:numFmt formatCode="General" sourceLinked="0"/>
        <c:majorTickMark val="out"/>
        <c:minorTickMark val="none"/>
        <c:tickLblPos val="low"/>
        <c:txPr>
          <a:bodyPr/>
          <a:lstStyle/>
          <a:p>
            <a:pPr>
              <a:defRPr sz="600">
                <a:solidFill>
                  <a:schemeClr val="tx2"/>
                </a:solidFill>
                <a:latin typeface="Arial" panose="020B0604020202020204" pitchFamily="34" charset="0"/>
                <a:cs typeface="Arial" panose="020B0604020202020204" pitchFamily="34" charset="0"/>
              </a:defRPr>
            </a:pPr>
            <a:endParaRPr lang="pt-PT"/>
          </a:p>
        </c:txPr>
        <c:crossAx val="176088576"/>
        <c:crosses val="autoZero"/>
        <c:auto val="1"/>
        <c:lblAlgn val="ctr"/>
        <c:lblOffset val="100"/>
        <c:noMultiLvlLbl val="0"/>
      </c:catAx>
      <c:valAx>
        <c:axId val="176088576"/>
        <c:scaling>
          <c:orientation val="minMax"/>
          <c:max val="5.5"/>
        </c:scaling>
        <c:delete val="0"/>
        <c:axPos val="t"/>
        <c:majorGridlines/>
        <c:numFmt formatCode="General" sourceLinked="1"/>
        <c:majorTickMark val="out"/>
        <c:minorTickMark val="none"/>
        <c:tickLblPos val="nextTo"/>
        <c:txPr>
          <a:bodyPr/>
          <a:lstStyle/>
          <a:p>
            <a:pPr>
              <a:defRPr sz="600">
                <a:solidFill>
                  <a:schemeClr val="tx2"/>
                </a:solidFill>
                <a:latin typeface="Arial" panose="020B0604020202020204" pitchFamily="34" charset="0"/>
                <a:cs typeface="Arial" panose="020B0604020202020204" pitchFamily="34" charset="0"/>
              </a:defRPr>
            </a:pPr>
            <a:endParaRPr lang="pt-PT"/>
          </a:p>
        </c:txPr>
        <c:crossAx val="176087040"/>
        <c:crosses val="autoZero"/>
        <c:crossBetween val="between"/>
      </c:valAx>
      <c:spPr>
        <a:solidFill>
          <a:srgbClr val="EBF7FF"/>
        </a:solidFill>
        <a:ln>
          <a:noFill/>
        </a:ln>
      </c:spPr>
    </c:plotArea>
    <c:plotVisOnly val="1"/>
    <c:dispBlanksAs val="gap"/>
    <c:showDLblsOverMax val="0"/>
  </c:chart>
  <c:spPr>
    <a:solidFill>
      <a:srgbClr val="D3EEFF"/>
    </a:solidFill>
    <a:ln>
      <a:noFill/>
    </a:ln>
  </c:spPr>
  <c:printSettings>
    <c:headerFooter/>
    <c:pageMargins b="0.75" l="0.7" r="0.7" t="0.75" header="0.3" footer="0.3"/>
    <c:pageSetup orientation="portrait"/>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chemeClr val="tx2"/>
                </a:solidFill>
                <a:latin typeface="Arial"/>
                <a:ea typeface="Arial"/>
                <a:cs typeface="Arial"/>
              </a:defRPr>
            </a:pPr>
            <a:r>
              <a:rPr lang="pt-PT" baseline="0">
                <a:solidFill>
                  <a:schemeClr val="tx2"/>
                </a:solidFill>
              </a:rPr>
              <a:t>consumidores ...</a:t>
            </a:r>
          </a:p>
        </c:rich>
      </c:tx>
      <c:layout>
        <c:manualLayout>
          <c:xMode val="edge"/>
          <c:yMode val="edge"/>
          <c:x val="8.5106382978723402E-2"/>
          <c:y val="2.7472527472527472E-2"/>
        </c:manualLayout>
      </c:layout>
      <c:overlay val="0"/>
      <c:spPr>
        <a:noFill/>
        <a:ln w="25400">
          <a:noFill/>
        </a:ln>
      </c:spPr>
    </c:title>
    <c:autoTitleDeleted val="0"/>
    <c:plotArea>
      <c:layout>
        <c:manualLayout>
          <c:layoutTarget val="inner"/>
          <c:xMode val="edge"/>
          <c:yMode val="edge"/>
          <c:x val="8.5106382978723707E-2"/>
          <c:y val="0.12637362637359548"/>
          <c:w val="0.9027355623100306"/>
          <c:h val="0.60989010989010994"/>
        </c:manualLayout>
      </c:layout>
      <c:lineChart>
        <c:grouping val="standard"/>
        <c:varyColors val="0"/>
        <c:ser>
          <c:idx val="0"/>
          <c:order val="0"/>
          <c:tx>
            <c:v>perp desemp</c:v>
          </c:tx>
          <c:spPr>
            <a:ln w="25400">
              <a:solidFill>
                <a:schemeClr val="bg1">
                  <a:lumMod val="65000"/>
                </a:schemeClr>
              </a:solidFill>
              <a:prstDash val="solid"/>
            </a:ln>
          </c:spPr>
          <c:marker>
            <c:symbol val="none"/>
          </c:marker>
          <c:cat>
            <c:strLit>
              <c:ptCount val="205"/>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jan.19</c:v>
              </c:pt>
              <c:pt idx="195">
                <c:v> </c:v>
              </c:pt>
              <c:pt idx="196">
                <c:v> </c:v>
              </c:pt>
              <c:pt idx="197">
                <c:v> </c:v>
              </c:pt>
              <c:pt idx="198">
                <c:v> </c:v>
              </c:pt>
              <c:pt idx="199">
                <c:v> </c:v>
              </c:pt>
              <c:pt idx="200">
                <c:v> </c:v>
              </c:pt>
              <c:pt idx="201">
                <c:v> </c:v>
              </c:pt>
              <c:pt idx="202">
                <c:v> </c:v>
              </c:pt>
              <c:pt idx="203">
                <c:v> </c:v>
              </c:pt>
              <c:pt idx="204">
                <c:v> </c:v>
              </c:pt>
            </c:strLit>
          </c:cat>
          <c:val>
            <c:numLit>
              <c:formatCode>0.0</c:formatCode>
              <c:ptCount val="193"/>
              <c:pt idx="0">
                <c:v>60.045337883914435</c:v>
              </c:pt>
              <c:pt idx="1">
                <c:v>63.562004550581101</c:v>
              </c:pt>
              <c:pt idx="2">
                <c:v>66.645337883914422</c:v>
              </c:pt>
              <c:pt idx="3">
                <c:v>67.945337883914434</c:v>
              </c:pt>
              <c:pt idx="4">
                <c:v>65.695337883914434</c:v>
              </c:pt>
              <c:pt idx="5">
                <c:v>62.878671217247778</c:v>
              </c:pt>
              <c:pt idx="6">
                <c:v>59.145337883914436</c:v>
              </c:pt>
              <c:pt idx="7">
                <c:v>56.262004550581104</c:v>
              </c:pt>
              <c:pt idx="8">
                <c:v>54.795337883914435</c:v>
              </c:pt>
              <c:pt idx="9">
                <c:v>55.045337883914442</c:v>
              </c:pt>
              <c:pt idx="10">
                <c:v>56.262004550581111</c:v>
              </c:pt>
              <c:pt idx="11">
                <c:v>56.662004550581116</c:v>
              </c:pt>
              <c:pt idx="12">
                <c:v>57.562004550581115</c:v>
              </c:pt>
              <c:pt idx="13">
                <c:v>58.012004550581111</c:v>
              </c:pt>
              <c:pt idx="14">
                <c:v>58.195337883914441</c:v>
              </c:pt>
              <c:pt idx="15">
                <c:v>57.545337883914442</c:v>
              </c:pt>
              <c:pt idx="16">
                <c:v>55.328671217247773</c:v>
              </c:pt>
              <c:pt idx="17">
                <c:v>50.112004550581105</c:v>
              </c:pt>
              <c:pt idx="18">
                <c:v>44.178671217247768</c:v>
              </c:pt>
              <c:pt idx="19">
                <c:v>40.178671217247768</c:v>
              </c:pt>
              <c:pt idx="20">
                <c:v>40.945337883914441</c:v>
              </c:pt>
              <c:pt idx="21">
                <c:v>43.812004550581101</c:v>
              </c:pt>
              <c:pt idx="22">
                <c:v>47.328671217247773</c:v>
              </c:pt>
              <c:pt idx="23">
                <c:v>49.345337883914432</c:v>
              </c:pt>
              <c:pt idx="24">
                <c:v>50.878671217247764</c:v>
              </c:pt>
              <c:pt idx="25">
                <c:v>50.228671217247772</c:v>
              </c:pt>
              <c:pt idx="26">
                <c:v>47.662004550581109</c:v>
              </c:pt>
              <c:pt idx="27">
                <c:v>44.178671217247775</c:v>
              </c:pt>
              <c:pt idx="28">
                <c:v>42.278671217247769</c:v>
              </c:pt>
              <c:pt idx="29">
                <c:v>44.828671217247773</c:v>
              </c:pt>
              <c:pt idx="30">
                <c:v>49.212004550581099</c:v>
              </c:pt>
              <c:pt idx="31">
                <c:v>52.028671217247769</c:v>
              </c:pt>
              <c:pt idx="32">
                <c:v>52.528671217247769</c:v>
              </c:pt>
              <c:pt idx="33">
                <c:v>51.828671217247773</c:v>
              </c:pt>
              <c:pt idx="34">
                <c:v>53.045337883914435</c:v>
              </c:pt>
              <c:pt idx="35">
                <c:v>54.362004550581098</c:v>
              </c:pt>
              <c:pt idx="36">
                <c:v>55.145337883914436</c:v>
              </c:pt>
              <c:pt idx="37">
                <c:v>54.428671217247775</c:v>
              </c:pt>
              <c:pt idx="38">
                <c:v>51.412004550581109</c:v>
              </c:pt>
              <c:pt idx="39">
                <c:v>48.912004550581109</c:v>
              </c:pt>
              <c:pt idx="40">
                <c:v>46.512004550581104</c:v>
              </c:pt>
              <c:pt idx="41">
                <c:v>46.095337883914446</c:v>
              </c:pt>
              <c:pt idx="42">
                <c:v>45.078671217247773</c:v>
              </c:pt>
              <c:pt idx="43">
                <c:v>43.212004550581106</c:v>
              </c:pt>
              <c:pt idx="44">
                <c:v>40.895337883914436</c:v>
              </c:pt>
              <c:pt idx="45">
                <c:v>40.178671217247768</c:v>
              </c:pt>
              <c:pt idx="46">
                <c:v>40.178671217247768</c:v>
              </c:pt>
              <c:pt idx="47">
                <c:v>40.195337883914441</c:v>
              </c:pt>
              <c:pt idx="48">
                <c:v>39.212004550581106</c:v>
              </c:pt>
              <c:pt idx="49">
                <c:v>38.845337883914446</c:v>
              </c:pt>
              <c:pt idx="50">
                <c:v>41.395337883914436</c:v>
              </c:pt>
              <c:pt idx="51">
                <c:v>42.228671217247772</c:v>
              </c:pt>
              <c:pt idx="52">
                <c:v>41.778671217247769</c:v>
              </c:pt>
              <c:pt idx="53">
                <c:v>41.228671217247779</c:v>
              </c:pt>
              <c:pt idx="54">
                <c:v>41.445337883914441</c:v>
              </c:pt>
              <c:pt idx="55">
                <c:v>42.978671217247772</c:v>
              </c:pt>
              <c:pt idx="56">
                <c:v>43.562004550581101</c:v>
              </c:pt>
              <c:pt idx="57">
                <c:v>44.845337883914432</c:v>
              </c:pt>
              <c:pt idx="58">
                <c:v>45.528671217247769</c:v>
              </c:pt>
              <c:pt idx="59">
                <c:v>46.162004550581095</c:v>
              </c:pt>
              <c:pt idx="60">
                <c:v>47.478671217247758</c:v>
              </c:pt>
              <c:pt idx="61">
                <c:v>48.662004550581095</c:v>
              </c:pt>
              <c:pt idx="62">
                <c:v>47.495337883914431</c:v>
              </c:pt>
              <c:pt idx="63">
                <c:v>46.012004550581104</c:v>
              </c:pt>
              <c:pt idx="64">
                <c:v>46.285615661692219</c:v>
              </c:pt>
              <c:pt idx="65">
                <c:v>48.025893439470003</c:v>
              </c:pt>
              <c:pt idx="66">
                <c:v>50.749504550581122</c:v>
              </c:pt>
              <c:pt idx="67">
                <c:v>49.266171217247781</c:v>
              </c:pt>
              <c:pt idx="68">
                <c:v>45.416171217247786</c:v>
              </c:pt>
              <c:pt idx="69">
                <c:v>45.232837883914449</c:v>
              </c:pt>
              <c:pt idx="70">
                <c:v>51.782837883914453</c:v>
              </c:pt>
              <c:pt idx="71">
                <c:v>61.016171217247781</c:v>
              </c:pt>
              <c:pt idx="72">
                <c:v>68.832837883914451</c:v>
              </c:pt>
              <c:pt idx="73">
                <c:v>76.032837883914453</c:v>
              </c:pt>
              <c:pt idx="74">
                <c:v>79.716171217247776</c:v>
              </c:pt>
              <c:pt idx="75">
                <c:v>78.332837883914451</c:v>
              </c:pt>
              <c:pt idx="76">
                <c:v>73.732837883914442</c:v>
              </c:pt>
              <c:pt idx="77">
                <c:v>69.916171217247779</c:v>
              </c:pt>
              <c:pt idx="78">
                <c:v>64.016171217247773</c:v>
              </c:pt>
              <c:pt idx="79">
                <c:v>57.666171217247786</c:v>
              </c:pt>
              <c:pt idx="80">
                <c:v>52.432837883914452</c:v>
              </c:pt>
              <c:pt idx="81">
                <c:v>50.182837883914452</c:v>
              </c:pt>
              <c:pt idx="82">
                <c:v>51.282837883914453</c:v>
              </c:pt>
              <c:pt idx="83">
                <c:v>54.199504550581118</c:v>
              </c:pt>
              <c:pt idx="84">
                <c:v>55.982837883914449</c:v>
              </c:pt>
              <c:pt idx="85">
                <c:v>56.599504550581116</c:v>
              </c:pt>
              <c:pt idx="86">
                <c:v>55.949504550581118</c:v>
              </c:pt>
              <c:pt idx="87">
                <c:v>55.316171217247785</c:v>
              </c:pt>
              <c:pt idx="88">
                <c:v>54.549504550581112</c:v>
              </c:pt>
              <c:pt idx="89">
                <c:v>54.799504550581112</c:v>
              </c:pt>
              <c:pt idx="90">
                <c:v>56.499504550581115</c:v>
              </c:pt>
              <c:pt idx="91">
                <c:v>55.432837883914452</c:v>
              </c:pt>
              <c:pt idx="92">
                <c:v>52.416171217247779</c:v>
              </c:pt>
              <c:pt idx="93">
                <c:v>53.666171217247786</c:v>
              </c:pt>
              <c:pt idx="94">
                <c:v>57.032837883914453</c:v>
              </c:pt>
              <c:pt idx="95">
                <c:v>62.199504550581118</c:v>
              </c:pt>
              <c:pt idx="96">
                <c:v>63.249504550581122</c:v>
              </c:pt>
              <c:pt idx="97">
                <c:v>62.032837883914453</c:v>
              </c:pt>
              <c:pt idx="98">
                <c:v>60.532837883914453</c:v>
              </c:pt>
              <c:pt idx="99">
                <c:v>60.866171217247789</c:v>
              </c:pt>
              <c:pt idx="100">
                <c:v>61.849504550581109</c:v>
              </c:pt>
              <c:pt idx="101">
                <c:v>63.466171217247769</c:v>
              </c:pt>
              <c:pt idx="102">
                <c:v>63.149504550581106</c:v>
              </c:pt>
              <c:pt idx="103">
                <c:v>63.666171217247779</c:v>
              </c:pt>
              <c:pt idx="104">
                <c:v>64.499504550581108</c:v>
              </c:pt>
              <c:pt idx="105">
                <c:v>67.066171217247771</c:v>
              </c:pt>
              <c:pt idx="106">
                <c:v>70.599504550581102</c:v>
              </c:pt>
              <c:pt idx="107">
                <c:v>72.782837883914439</c:v>
              </c:pt>
              <c:pt idx="108">
                <c:v>73.982837883914442</c:v>
              </c:pt>
              <c:pt idx="109">
                <c:v>74.416171217247779</c:v>
              </c:pt>
              <c:pt idx="110">
                <c:v>74.399504550581113</c:v>
              </c:pt>
              <c:pt idx="111">
                <c:v>72.749504550581108</c:v>
              </c:pt>
              <c:pt idx="112">
                <c:v>71.466171217247776</c:v>
              </c:pt>
              <c:pt idx="113">
                <c:v>69.782837883914439</c:v>
              </c:pt>
              <c:pt idx="114">
                <c:v>68.916171217247765</c:v>
              </c:pt>
              <c:pt idx="115">
                <c:v>67.132837883914434</c:v>
              </c:pt>
              <c:pt idx="116">
                <c:v>67.916171217247779</c:v>
              </c:pt>
              <c:pt idx="117">
                <c:v>70.882837883914434</c:v>
              </c:pt>
              <c:pt idx="118">
                <c:v>72.816171217247771</c:v>
              </c:pt>
              <c:pt idx="119">
                <c:v>74.049504550581119</c:v>
              </c:pt>
              <c:pt idx="120">
                <c:v>72.782837883914453</c:v>
              </c:pt>
              <c:pt idx="121">
                <c:v>71.882837883914462</c:v>
              </c:pt>
              <c:pt idx="122">
                <c:v>70.616171217247782</c:v>
              </c:pt>
              <c:pt idx="123">
                <c:v>68.916171217247779</c:v>
              </c:pt>
              <c:pt idx="124">
                <c:v>68.482837883914442</c:v>
              </c:pt>
              <c:pt idx="125">
                <c:v>66.882837883914448</c:v>
              </c:pt>
              <c:pt idx="126">
                <c:v>63.916171217247786</c:v>
              </c:pt>
              <c:pt idx="127">
                <c:v>57.966171217247791</c:v>
              </c:pt>
              <c:pt idx="128">
                <c:v>50.816171217247785</c:v>
              </c:pt>
              <c:pt idx="129">
                <c:v>46.282837883914453</c:v>
              </c:pt>
              <c:pt idx="130">
                <c:v>43.049504550581112</c:v>
              </c:pt>
              <c:pt idx="131">
                <c:v>39.766171217247781</c:v>
              </c:pt>
              <c:pt idx="132">
                <c:v>32.582837883914458</c:v>
              </c:pt>
              <c:pt idx="133">
                <c:v>25.182837883914456</c:v>
              </c:pt>
              <c:pt idx="134">
                <c:v>22.449504550581121</c:v>
              </c:pt>
              <c:pt idx="135">
                <c:v>22.549504550581123</c:v>
              </c:pt>
              <c:pt idx="136">
                <c:v>21.699504550581121</c:v>
              </c:pt>
              <c:pt idx="137">
                <c:v>16.749504550581118</c:v>
              </c:pt>
              <c:pt idx="138">
                <c:v>12.99950455058112</c:v>
              </c:pt>
              <c:pt idx="139">
                <c:v>12.432837883914452</c:v>
              </c:pt>
              <c:pt idx="140">
                <c:v>13.349504550581118</c:v>
              </c:pt>
              <c:pt idx="141">
                <c:v>14.13283788391445</c:v>
              </c:pt>
              <c:pt idx="142">
                <c:v>12.749504550581117</c:v>
              </c:pt>
              <c:pt idx="143">
                <c:v>13.599504550581122</c:v>
              </c:pt>
              <c:pt idx="144">
                <c:v>14.145300910561621</c:v>
              </c:pt>
              <c:pt idx="145">
                <c:v>14.842995452765388</c:v>
              </c:pt>
              <c:pt idx="146">
                <c:v>11.910259775991099</c:v>
              </c:pt>
              <c:pt idx="147">
                <c:v>11.192677903960364</c:v>
              </c:pt>
              <c:pt idx="148">
                <c:v>10.229371452993853</c:v>
              </c:pt>
              <c:pt idx="149">
                <c:v>9.7178785818101758</c:v>
              </c:pt>
              <c:pt idx="150">
                <c:v>8.4388596806512322</c:v>
              </c:pt>
              <c:pt idx="151">
                <c:v>7.3588429618867055</c:v>
              </c:pt>
              <c:pt idx="152">
                <c:v>7.1993288989302995</c:v>
              </c:pt>
              <c:pt idx="153">
                <c:v>7.8111485872169935</c:v>
              </c:pt>
              <c:pt idx="154">
                <c:v>10.082851998909893</c:v>
              </c:pt>
              <c:pt idx="155">
                <c:v>10.857759287918306</c:v>
              </c:pt>
              <c:pt idx="156">
                <c:v>9.330292787088819</c:v>
              </c:pt>
              <c:pt idx="157">
                <c:v>6.5123096295275191</c:v>
              </c:pt>
              <c:pt idx="158">
                <c:v>5.6946757437587463</c:v>
              </c:pt>
              <c:pt idx="159">
                <c:v>5.7300883709380228</c:v>
              </c:pt>
              <c:pt idx="160">
                <c:v>6.6243175043699694</c:v>
              </c:pt>
              <c:pt idx="161">
                <c:v>7.9751248866932061</c:v>
              </c:pt>
              <c:pt idx="162">
                <c:v>8.5111870487843504</c:v>
              </c:pt>
              <c:pt idx="163">
                <c:v>8.8907257595626934</c:v>
              </c:pt>
              <c:pt idx="164">
                <c:v>7.4526817777957435</c:v>
              </c:pt>
              <c:pt idx="165">
                <c:v>6.2977295186650295</c:v>
              </c:pt>
              <c:pt idx="166">
                <c:v>3.4298274847939019</c:v>
              </c:pt>
              <c:pt idx="167">
                <c:v>0.16979258846926223</c:v>
              </c:pt>
              <c:pt idx="168">
                <c:v>-3.3476755004570311</c:v>
              </c:pt>
              <c:pt idx="169">
                <c:v>-6.0651560548957661</c:v>
              </c:pt>
              <c:pt idx="170">
                <c:v>-8.5326332966785703</c:v>
              </c:pt>
              <c:pt idx="171">
                <c:v>-11.494659011243739</c:v>
              </c:pt>
              <c:pt idx="172">
                <c:v>-14.494213061404613</c:v>
              </c:pt>
              <c:pt idx="173">
                <c:v>-17.167523022247568</c:v>
              </c:pt>
              <c:pt idx="174">
                <c:v>-18.576269416660555</c:v>
              </c:pt>
              <c:pt idx="175">
                <c:v>-16.94964780141893</c:v>
              </c:pt>
              <c:pt idx="176">
                <c:v>-13.71552288849785</c:v>
              </c:pt>
              <c:pt idx="177">
                <c:v>-12.473269067316814</c:v>
              </c:pt>
              <c:pt idx="178">
                <c:v>-12.549193567755802</c:v>
              </c:pt>
              <c:pt idx="179">
                <c:v>-13.276923198037137</c:v>
              </c:pt>
              <c:pt idx="180">
                <c:v>-12.799010947487282</c:v>
              </c:pt>
              <c:pt idx="181">
                <c:v>-11.84558956957469</c:v>
              </c:pt>
              <c:pt idx="182">
                <c:v>-12.829827850036374</c:v>
              </c:pt>
              <c:pt idx="183">
                <c:v>-14.689178465919097</c:v>
              </c:pt>
              <c:pt idx="184">
                <c:v>-17.797292426236545</c:v>
              </c:pt>
              <c:pt idx="185">
                <c:v>-18.050163700188264</c:v>
              </c:pt>
              <c:pt idx="186">
                <c:v>-15.250605734952591</c:v>
              </c:pt>
              <c:pt idx="187">
                <c:v>-11.252989858617957</c:v>
              </c:pt>
              <c:pt idx="188">
                <c:v>-7.5166676970001305</c:v>
              </c:pt>
              <c:pt idx="189">
                <c:v>-6.0964260283584695</c:v>
              </c:pt>
              <c:pt idx="190">
                <c:v>-5.3202357218265801</c:v>
              </c:pt>
              <c:pt idx="191">
                <c:v>-5.3625700760102637</c:v>
              </c:pt>
              <c:pt idx="192">
                <c:v>-4.1583721484254834</c:v>
              </c:pt>
            </c:numLit>
          </c:val>
          <c:smooth val="0"/>
          <c:extLst>
            <c:ext xmlns:c16="http://schemas.microsoft.com/office/drawing/2014/chart" uri="{C3380CC4-5D6E-409C-BE32-E72D297353CC}">
              <c16:uniqueId val="{00000000-14D4-45E9-B6FC-3159174964A1}"/>
            </c:ext>
          </c:extLst>
        </c:ser>
        <c:ser>
          <c:idx val="1"/>
          <c:order val="1"/>
          <c:tx>
            <c:v>iconfianca</c:v>
          </c:tx>
          <c:spPr>
            <a:ln w="25400">
              <a:solidFill>
                <a:schemeClr val="accent2"/>
              </a:solidFill>
              <a:prstDash val="solid"/>
            </a:ln>
          </c:spPr>
          <c:marker>
            <c:symbol val="none"/>
          </c:marker>
          <c:cat>
            <c:strLit>
              <c:ptCount val="205"/>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jan.19</c:v>
              </c:pt>
              <c:pt idx="195">
                <c:v> </c:v>
              </c:pt>
              <c:pt idx="196">
                <c:v> </c:v>
              </c:pt>
              <c:pt idx="197">
                <c:v> </c:v>
              </c:pt>
              <c:pt idx="198">
                <c:v> </c:v>
              </c:pt>
              <c:pt idx="199">
                <c:v> </c:v>
              </c:pt>
              <c:pt idx="200">
                <c:v> </c:v>
              </c:pt>
              <c:pt idx="201">
                <c:v> </c:v>
              </c:pt>
              <c:pt idx="202">
                <c:v> </c:v>
              </c:pt>
              <c:pt idx="203">
                <c:v> </c:v>
              </c:pt>
              <c:pt idx="204">
                <c:v> </c:v>
              </c:pt>
            </c:strLit>
          </c:cat>
          <c:val>
            <c:numLit>
              <c:formatCode>0.0</c:formatCode>
              <c:ptCount val="193"/>
              <c:pt idx="0">
                <c:v>-21.982972556246882</c:v>
              </c:pt>
              <c:pt idx="1">
                <c:v>-22.787139222913549</c:v>
              </c:pt>
              <c:pt idx="2">
                <c:v>-24.19963922291355</c:v>
              </c:pt>
              <c:pt idx="3">
                <c:v>-24.753805889580217</c:v>
              </c:pt>
              <c:pt idx="4">
                <c:v>-24.078805889580213</c:v>
              </c:pt>
              <c:pt idx="5">
                <c:v>-22.51213922291355</c:v>
              </c:pt>
              <c:pt idx="6">
                <c:v>-20.970472556246882</c:v>
              </c:pt>
              <c:pt idx="7">
                <c:v>-20.303805889580214</c:v>
              </c:pt>
              <c:pt idx="8">
                <c:v>-19.491305889580214</c:v>
              </c:pt>
              <c:pt idx="9">
                <c:v>-17.632972556246884</c:v>
              </c:pt>
              <c:pt idx="10">
                <c:v>-16.51213922291355</c:v>
              </c:pt>
              <c:pt idx="11">
                <c:v>-15.570472556246882</c:v>
              </c:pt>
              <c:pt idx="12">
                <c:v>-16.124639222913547</c:v>
              </c:pt>
              <c:pt idx="13">
                <c:v>-15.85797255624688</c:v>
              </c:pt>
              <c:pt idx="14">
                <c:v>-16.270472556246883</c:v>
              </c:pt>
              <c:pt idx="15">
                <c:v>-16.38713922291355</c:v>
              </c:pt>
              <c:pt idx="16">
                <c:v>-16.599639222913549</c:v>
              </c:pt>
              <c:pt idx="17">
                <c:v>-15.928805889580216</c:v>
              </c:pt>
              <c:pt idx="18">
                <c:v>-14.974639222913551</c:v>
              </c:pt>
              <c:pt idx="19">
                <c:v>-13.999639222913549</c:v>
              </c:pt>
              <c:pt idx="20">
                <c:v>-13.753805889580216</c:v>
              </c:pt>
              <c:pt idx="21">
                <c:v>-14.762139222913547</c:v>
              </c:pt>
              <c:pt idx="22">
                <c:v>-15.720472556246881</c:v>
              </c:pt>
              <c:pt idx="23">
                <c:v>-16.75380588958021</c:v>
              </c:pt>
              <c:pt idx="24">
                <c:v>-16.728805889580212</c:v>
              </c:pt>
              <c:pt idx="25">
                <c:v>-16.620472556246881</c:v>
              </c:pt>
              <c:pt idx="26">
                <c:v>-15.528805889580214</c:v>
              </c:pt>
              <c:pt idx="27">
                <c:v>-13.953805889580215</c:v>
              </c:pt>
              <c:pt idx="28">
                <c:v>-13.324639222913547</c:v>
              </c:pt>
              <c:pt idx="29">
                <c:v>-15.812139222913549</c:v>
              </c:pt>
              <c:pt idx="30">
                <c:v>-19.278805889580216</c:v>
              </c:pt>
              <c:pt idx="31">
                <c:v>-21.895472556246887</c:v>
              </c:pt>
              <c:pt idx="32">
                <c:v>-22.203805889580213</c:v>
              </c:pt>
              <c:pt idx="33">
                <c:v>-21.837139222913549</c:v>
              </c:pt>
              <c:pt idx="34">
                <c:v>-20.987139222913552</c:v>
              </c:pt>
              <c:pt idx="35">
                <c:v>-19.937139222913547</c:v>
              </c:pt>
              <c:pt idx="36">
                <c:v>-19.516305889580213</c:v>
              </c:pt>
              <c:pt idx="37">
                <c:v>-18.912139222913549</c:v>
              </c:pt>
              <c:pt idx="38">
                <c:v>-18.020472556246879</c:v>
              </c:pt>
              <c:pt idx="39">
                <c:v>-17.178805889580214</c:v>
              </c:pt>
              <c:pt idx="40">
                <c:v>-17.44547255624688</c:v>
              </c:pt>
              <c:pt idx="41">
                <c:v>-17.774639222913549</c:v>
              </c:pt>
              <c:pt idx="42">
                <c:v>-17.895472556246883</c:v>
              </c:pt>
              <c:pt idx="43">
                <c:v>-16.657972556246879</c:v>
              </c:pt>
              <c:pt idx="44">
                <c:v>-15.057972556246881</c:v>
              </c:pt>
              <c:pt idx="45">
                <c:v>-13.48297255624688</c:v>
              </c:pt>
              <c:pt idx="46">
                <c:v>-13.212139222913549</c:v>
              </c:pt>
              <c:pt idx="47">
                <c:v>-13.182972556246881</c:v>
              </c:pt>
              <c:pt idx="48">
                <c:v>-13.966305889580214</c:v>
              </c:pt>
              <c:pt idx="49">
                <c:v>-14.266305889580217</c:v>
              </c:pt>
              <c:pt idx="50">
                <c:v>-15.153805889580214</c:v>
              </c:pt>
              <c:pt idx="51">
                <c:v>-14.853805889580215</c:v>
              </c:pt>
              <c:pt idx="52">
                <c:v>-14.399639222913549</c:v>
              </c:pt>
              <c:pt idx="53">
                <c:v>-14.770472556246881</c:v>
              </c:pt>
              <c:pt idx="54">
                <c:v>-15.128805889580216</c:v>
              </c:pt>
              <c:pt idx="55">
                <c:v>-16.303805889580214</c:v>
              </c:pt>
              <c:pt idx="56">
                <c:v>-16.337139222913546</c:v>
              </c:pt>
              <c:pt idx="57">
                <c:v>-17.132972556246884</c:v>
              </c:pt>
              <c:pt idx="58">
                <c:v>-17.657972556246886</c:v>
              </c:pt>
              <c:pt idx="59">
                <c:v>-19.220472556246882</c:v>
              </c:pt>
              <c:pt idx="60">
                <c:v>-21.653805889580216</c:v>
              </c:pt>
              <c:pt idx="61">
                <c:v>-23.303805889580218</c:v>
              </c:pt>
              <c:pt idx="62">
                <c:v>-24.741305889580214</c:v>
              </c:pt>
              <c:pt idx="63">
                <c:v>-23.837139222913549</c:v>
              </c:pt>
              <c:pt idx="64">
                <c:v>-23.708319778469104</c:v>
              </c:pt>
              <c:pt idx="65">
                <c:v>-26.387833667357995</c:v>
              </c:pt>
              <c:pt idx="66">
                <c:v>-28.984014222913544</c:v>
              </c:pt>
              <c:pt idx="67">
                <c:v>-29.967347556246882</c:v>
              </c:pt>
              <c:pt idx="68">
                <c:v>-25.925680889580217</c:v>
              </c:pt>
              <c:pt idx="69">
                <c:v>-24.342347556246882</c:v>
              </c:pt>
              <c:pt idx="70">
                <c:v>-24.938180889580213</c:v>
              </c:pt>
              <c:pt idx="71">
                <c:v>-28.038180889580207</c:v>
              </c:pt>
              <c:pt idx="72">
                <c:v>-30.467347556246878</c:v>
              </c:pt>
              <c:pt idx="73">
                <c:v>-32.071514222913549</c:v>
              </c:pt>
              <c:pt idx="74">
                <c:v>-32.188180889580217</c:v>
              </c:pt>
              <c:pt idx="75">
                <c:v>-30.24651422291355</c:v>
              </c:pt>
              <c:pt idx="76">
                <c:v>-27.942347556246883</c:v>
              </c:pt>
              <c:pt idx="77">
                <c:v>-25.417347556246881</c:v>
              </c:pt>
              <c:pt idx="78">
                <c:v>-22.296514222913544</c:v>
              </c:pt>
              <c:pt idx="79">
                <c:v>-18.725680889580214</c:v>
              </c:pt>
              <c:pt idx="80">
                <c:v>-14.425680889580214</c:v>
              </c:pt>
              <c:pt idx="81">
                <c:v>-13.213180889580215</c:v>
              </c:pt>
              <c:pt idx="82">
                <c:v>-13.554847556246882</c:v>
              </c:pt>
              <c:pt idx="83">
                <c:v>-16.588180889580215</c:v>
              </c:pt>
              <c:pt idx="84">
                <c:v>-17.817347556246883</c:v>
              </c:pt>
              <c:pt idx="85">
                <c:v>-19.150680889580212</c:v>
              </c:pt>
              <c:pt idx="86">
                <c:v>-21.459014222913545</c:v>
              </c:pt>
              <c:pt idx="87">
                <c:v>-21.80484755624688</c:v>
              </c:pt>
              <c:pt idx="88">
                <c:v>-24.017347556246886</c:v>
              </c:pt>
              <c:pt idx="89">
                <c:v>-25.488180889580217</c:v>
              </c:pt>
              <c:pt idx="90">
                <c:v>-27.088180889580212</c:v>
              </c:pt>
              <c:pt idx="91">
                <c:v>-26.596514222913545</c:v>
              </c:pt>
              <c:pt idx="92">
                <c:v>-24.917347556246881</c:v>
              </c:pt>
              <c:pt idx="93">
                <c:v>-28.384014222913549</c:v>
              </c:pt>
              <c:pt idx="94">
                <c:v>-33.234014222913551</c:v>
              </c:pt>
              <c:pt idx="95">
                <c:v>-38.013180889580212</c:v>
              </c:pt>
              <c:pt idx="96">
                <c:v>-38.12151422291354</c:v>
              </c:pt>
              <c:pt idx="97">
                <c:v>-35.834014222913545</c:v>
              </c:pt>
              <c:pt idx="98">
                <c:v>-35.471514222913548</c:v>
              </c:pt>
              <c:pt idx="99">
                <c:v>-36.021514222913545</c:v>
              </c:pt>
              <c:pt idx="100">
                <c:v>-37.079847556246882</c:v>
              </c:pt>
              <c:pt idx="101">
                <c:v>-37.204847556246875</c:v>
              </c:pt>
              <c:pt idx="102">
                <c:v>-35.867347556246877</c:v>
              </c:pt>
              <c:pt idx="103">
                <c:v>-35.479847556246881</c:v>
              </c:pt>
              <c:pt idx="104">
                <c:v>-36.454847556246882</c:v>
              </c:pt>
              <c:pt idx="105">
                <c:v>-38.038180889580211</c:v>
              </c:pt>
              <c:pt idx="106">
                <c:v>-40.771514222913545</c:v>
              </c:pt>
              <c:pt idx="107">
                <c:v>-42.788180889580211</c:v>
              </c:pt>
              <c:pt idx="108">
                <c:v>-43.800680889580214</c:v>
              </c:pt>
              <c:pt idx="109">
                <c:v>-43.042347556246881</c:v>
              </c:pt>
              <c:pt idx="110">
                <c:v>-41.463180889580208</c:v>
              </c:pt>
              <c:pt idx="111">
                <c:v>-40.479847556246874</c:v>
              </c:pt>
              <c:pt idx="112">
                <c:v>-39.484014222913544</c:v>
              </c:pt>
              <c:pt idx="113">
                <c:v>-38.567347556246879</c:v>
              </c:pt>
              <c:pt idx="114">
                <c:v>-37.504847556246879</c:v>
              </c:pt>
              <c:pt idx="115">
                <c:v>-36.725680889580211</c:v>
              </c:pt>
              <c:pt idx="116">
                <c:v>-38.379847556246879</c:v>
              </c:pt>
              <c:pt idx="117">
                <c:v>-41.892347556246882</c:v>
              </c:pt>
              <c:pt idx="118">
                <c:v>-45.654847556246885</c:v>
              </c:pt>
              <c:pt idx="119">
                <c:v>-46.809014222913554</c:v>
              </c:pt>
              <c:pt idx="120">
                <c:v>-46.054847556246877</c:v>
              </c:pt>
              <c:pt idx="121">
                <c:v>-44.013180889580212</c:v>
              </c:pt>
              <c:pt idx="122">
                <c:v>-43.384014222913549</c:v>
              </c:pt>
              <c:pt idx="123">
                <c:v>-42.129847556246879</c:v>
              </c:pt>
              <c:pt idx="124">
                <c:v>-42.875680889580217</c:v>
              </c:pt>
              <c:pt idx="125">
                <c:v>-41.884014222913542</c:v>
              </c:pt>
              <c:pt idx="126">
                <c:v>-41.509014222913542</c:v>
              </c:pt>
              <c:pt idx="127">
                <c:v>-38.629847556246879</c:v>
              </c:pt>
              <c:pt idx="128">
                <c:v>-36.05901422291354</c:v>
              </c:pt>
              <c:pt idx="129">
                <c:v>-34.096514222913548</c:v>
              </c:pt>
              <c:pt idx="130">
                <c:v>-34.050680889580214</c:v>
              </c:pt>
              <c:pt idx="131">
                <c:v>-33.363180889580214</c:v>
              </c:pt>
              <c:pt idx="132">
                <c:v>-31.675680889580207</c:v>
              </c:pt>
              <c:pt idx="133">
                <c:v>-29.413180889580207</c:v>
              </c:pt>
              <c:pt idx="134">
                <c:v>-27.884014222913539</c:v>
              </c:pt>
              <c:pt idx="135">
                <c:v>-26.963180889580212</c:v>
              </c:pt>
              <c:pt idx="136">
                <c:v>-25.975680889580207</c:v>
              </c:pt>
              <c:pt idx="137">
                <c:v>-25.634014222913546</c:v>
              </c:pt>
              <c:pt idx="138">
                <c:v>-23.98818088958021</c:v>
              </c:pt>
              <c:pt idx="139">
                <c:v>-23.513180889580212</c:v>
              </c:pt>
              <c:pt idx="140">
                <c:v>-21.642347556246879</c:v>
              </c:pt>
              <c:pt idx="141">
                <c:v>-20.49234755624688</c:v>
              </c:pt>
              <c:pt idx="142">
                <c:v>-19.945645386165236</c:v>
              </c:pt>
              <c:pt idx="143">
                <c:v>-20.048829835154567</c:v>
              </c:pt>
              <c:pt idx="144">
                <c:v>-18.952275673002124</c:v>
              </c:pt>
              <c:pt idx="145">
                <c:v>-16.7960090593985</c:v>
              </c:pt>
              <c:pt idx="146">
                <c:v>-14.888808164602098</c:v>
              </c:pt>
              <c:pt idx="147">
                <c:v>-14.781124817629198</c:v>
              </c:pt>
              <c:pt idx="148">
                <c:v>-14.756605413171352</c:v>
              </c:pt>
              <c:pt idx="149">
                <c:v>-14.879618965193918</c:v>
              </c:pt>
              <c:pt idx="150">
                <c:v>-14.980524145843717</c:v>
              </c:pt>
              <c:pt idx="151">
                <c:v>-14.190425312757093</c:v>
              </c:pt>
              <c:pt idx="152">
                <c:v>-13.489893134300415</c:v>
              </c:pt>
              <c:pt idx="153">
                <c:v>-12.980796172974857</c:v>
              </c:pt>
              <c:pt idx="154">
                <c:v>-14.629007017814624</c:v>
              </c:pt>
              <c:pt idx="155">
                <c:v>-15.052484491767123</c:v>
              </c:pt>
              <c:pt idx="156">
                <c:v>-13.925811892441217</c:v>
              </c:pt>
              <c:pt idx="157">
                <c:v>-12.934754846970323</c:v>
              </c:pt>
              <c:pt idx="158">
                <c:v>-12.675475683200242</c:v>
              </c:pt>
              <c:pt idx="159">
                <c:v>-13.386898961739073</c:v>
              </c:pt>
              <c:pt idx="160">
                <c:v>-12.871159171260146</c:v>
              </c:pt>
              <c:pt idx="161">
                <c:v>-12.992991591768297</c:v>
              </c:pt>
              <c:pt idx="162">
                <c:v>-13.239272267641757</c:v>
              </c:pt>
              <c:pt idx="163">
                <c:v>-12.95279057122619</c:v>
              </c:pt>
              <c:pt idx="164">
                <c:v>-12.325126942797544</c:v>
              </c:pt>
              <c:pt idx="165">
                <c:v>-11.782616953437961</c:v>
              </c:pt>
              <c:pt idx="166">
                <c:v>-11.592830002889329</c:v>
              </c:pt>
              <c:pt idx="167">
                <c:v>-10.368293804891749</c:v>
              </c:pt>
              <c:pt idx="168">
                <c:v>-9.3112622188524821</c:v>
              </c:pt>
              <c:pt idx="169">
                <c:v>-8.4330403959955511</c:v>
              </c:pt>
              <c:pt idx="170">
                <c:v>-8.0699686561183395</c:v>
              </c:pt>
              <c:pt idx="171">
                <c:v>-7.5413591998982064</c:v>
              </c:pt>
              <c:pt idx="172">
                <c:v>-6.2806959873622219</c:v>
              </c:pt>
              <c:pt idx="173">
                <c:v>-5.0284979072716895</c:v>
              </c:pt>
              <c:pt idx="174">
                <c:v>-3.5472289406484911</c:v>
              </c:pt>
              <c:pt idx="175">
                <c:v>-3.2303150382247288</c:v>
              </c:pt>
              <c:pt idx="176">
                <c:v>-3.2213333184727833</c:v>
              </c:pt>
              <c:pt idx="177">
                <c:v>-3.3134931062783948</c:v>
              </c:pt>
              <c:pt idx="178">
                <c:v>-3.2528177994228855</c:v>
              </c:pt>
              <c:pt idx="179">
                <c:v>-3.714654624927539</c:v>
              </c:pt>
              <c:pt idx="180">
                <c:v>-4.3043703269488311</c:v>
              </c:pt>
              <c:pt idx="181">
                <c:v>-4.1900458699759824</c:v>
              </c:pt>
              <c:pt idx="182">
                <c:v>-3.8969147474702877</c:v>
              </c:pt>
              <c:pt idx="183">
                <c:v>-3.6455281694922914</c:v>
              </c:pt>
              <c:pt idx="184">
                <c:v>-3.4723407938413646</c:v>
              </c:pt>
              <c:pt idx="185">
                <c:v>-3.9991011679218755</c:v>
              </c:pt>
              <c:pt idx="186">
                <c:v>-4.6204895083087072</c:v>
              </c:pt>
              <c:pt idx="187">
                <c:v>-5.4045226596674647</c:v>
              </c:pt>
              <c:pt idx="188">
                <c:v>-5.0318906790914042</c:v>
              </c:pt>
              <c:pt idx="189">
                <c:v>-4.7530910696510515</c:v>
              </c:pt>
              <c:pt idx="190">
                <c:v>-5.1120584952140904</c:v>
              </c:pt>
              <c:pt idx="191">
                <c:v>-6.2070174460580665</c:v>
              </c:pt>
              <c:pt idx="192">
                <c:v>-7.2473385046126593</c:v>
              </c:pt>
            </c:numLit>
          </c:val>
          <c:smooth val="0"/>
          <c:extLst>
            <c:ext xmlns:c16="http://schemas.microsoft.com/office/drawing/2014/chart" uri="{C3380CC4-5D6E-409C-BE32-E72D297353CC}">
              <c16:uniqueId val="{00000001-14D4-45E9-B6FC-3159174964A1}"/>
            </c:ext>
          </c:extLst>
        </c:ser>
        <c:dLbls>
          <c:showLegendKey val="0"/>
          <c:showVal val="0"/>
          <c:showCatName val="0"/>
          <c:showSerName val="0"/>
          <c:showPercent val="0"/>
          <c:showBubbleSize val="0"/>
        </c:dLbls>
        <c:smooth val="0"/>
        <c:axId val="47167744"/>
        <c:axId val="47169536"/>
      </c:lineChart>
      <c:catAx>
        <c:axId val="47167744"/>
        <c:scaling>
          <c:orientation val="minMax"/>
        </c:scaling>
        <c:delete val="0"/>
        <c:axPos val="b"/>
        <c:numFmt formatCode="General" sourceLinked="1"/>
        <c:majorTickMark val="in"/>
        <c:minorTickMark val="in"/>
        <c:tickLblPos val="low"/>
        <c:spPr>
          <a:ln w="3175">
            <a:solidFill>
              <a:srgbClr val="FFFFFF"/>
            </a:solidFill>
            <a:prstDash val="solid"/>
          </a:ln>
        </c:spPr>
        <c:txPr>
          <a:bodyPr rot="-5400000" vert="horz"/>
          <a:lstStyle/>
          <a:p>
            <a:pPr>
              <a:defRPr sz="600" b="0" i="0" u="none" strike="noStrike" baseline="0">
                <a:solidFill>
                  <a:schemeClr val="tx2"/>
                </a:solidFill>
                <a:latin typeface="Arial"/>
                <a:ea typeface="Arial"/>
                <a:cs typeface="Arial"/>
              </a:defRPr>
            </a:pPr>
            <a:endParaRPr lang="pt-PT"/>
          </a:p>
        </c:txPr>
        <c:crossAx val="47169536"/>
        <c:crosses val="autoZero"/>
        <c:auto val="1"/>
        <c:lblAlgn val="ctr"/>
        <c:lblOffset val="100"/>
        <c:tickLblSkip val="6"/>
        <c:tickMarkSkip val="1"/>
        <c:noMultiLvlLbl val="0"/>
      </c:catAx>
      <c:valAx>
        <c:axId val="47169536"/>
        <c:scaling>
          <c:orientation val="minMax"/>
          <c:max val="85"/>
          <c:min val="-75"/>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47167744"/>
        <c:crosses val="autoZero"/>
        <c:crossBetween val="between"/>
        <c:majorUnit val="40"/>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indicador de clima económico</a:t>
            </a:r>
            <a:endParaRPr lang="pt-PT" sz="1000" b="1" i="0" u="none" strike="noStrike" baseline="0">
              <a:solidFill>
                <a:schemeClr val="tx2"/>
              </a:solidFill>
              <a:latin typeface="Arial"/>
              <a:cs typeface="Arial"/>
            </a:endParaRPr>
          </a:p>
          <a:p>
            <a:pPr>
              <a:defRPr sz="800" b="0" i="0" u="none" strike="noStrike" baseline="0">
                <a:solidFill>
                  <a:schemeClr val="tx2"/>
                </a:solidFill>
                <a:latin typeface="Arial"/>
                <a:ea typeface="Arial"/>
                <a:cs typeface="Arial"/>
              </a:defRPr>
            </a:pPr>
            <a:r>
              <a:rPr lang="pt-PT" sz="700" b="0" i="0" u="none" strike="noStrike" baseline="0">
                <a:solidFill>
                  <a:schemeClr val="tx2"/>
                </a:solidFill>
                <a:latin typeface="Arial"/>
                <a:cs typeface="Arial"/>
              </a:rPr>
              <a:t>(sre/mm3m/%)</a:t>
            </a:r>
          </a:p>
        </c:rich>
      </c:tx>
      <c:layout>
        <c:manualLayout>
          <c:xMode val="edge"/>
          <c:yMode val="edge"/>
          <c:x val="0.25825891524038536"/>
          <c:y val="2.6881720430107652E-2"/>
        </c:manualLayout>
      </c:layout>
      <c:overlay val="0"/>
      <c:spPr>
        <a:noFill/>
        <a:ln w="25400">
          <a:noFill/>
        </a:ln>
      </c:spPr>
    </c:title>
    <c:autoTitleDeleted val="0"/>
    <c:plotArea>
      <c:layout>
        <c:manualLayout>
          <c:layoutTarget val="inner"/>
          <c:xMode val="edge"/>
          <c:yMode val="edge"/>
          <c:x val="6.8862376120380514E-2"/>
          <c:y val="0.1612911694134819"/>
          <c:w val="0.91916302038942677"/>
          <c:h val="0.57527220387774058"/>
        </c:manualLayout>
      </c:layout>
      <c:lineChart>
        <c:grouping val="standard"/>
        <c:varyColors val="0"/>
        <c:ser>
          <c:idx val="0"/>
          <c:order val="0"/>
          <c:tx>
            <c:v>Clima</c:v>
          </c:tx>
          <c:spPr>
            <a:ln w="25400">
              <a:solidFill>
                <a:schemeClr val="accent2"/>
              </a:solidFill>
              <a:prstDash val="solid"/>
            </a:ln>
          </c:spPr>
          <c:marker>
            <c:symbol val="none"/>
          </c:marker>
          <c:dLbls>
            <c:delete val="1"/>
          </c:dLbls>
          <c:cat>
            <c:strLit>
              <c:ptCount val="205"/>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jan.19</c:v>
              </c:pt>
              <c:pt idx="195">
                <c:v> </c:v>
              </c:pt>
              <c:pt idx="196">
                <c:v> </c:v>
              </c:pt>
              <c:pt idx="197">
                <c:v> </c:v>
              </c:pt>
              <c:pt idx="198">
                <c:v> </c:v>
              </c:pt>
              <c:pt idx="199">
                <c:v> </c:v>
              </c:pt>
              <c:pt idx="200">
                <c:v> </c:v>
              </c:pt>
              <c:pt idx="201">
                <c:v> </c:v>
              </c:pt>
              <c:pt idx="202">
                <c:v> </c:v>
              </c:pt>
              <c:pt idx="203">
                <c:v> </c:v>
              </c:pt>
              <c:pt idx="204">
                <c:v> </c:v>
              </c:pt>
            </c:strLit>
          </c:cat>
          <c:val>
            <c:numLit>
              <c:formatCode>0.0</c:formatCode>
              <c:ptCount val="193"/>
              <c:pt idx="0">
                <c:v>-0.37106833148732588</c:v>
              </c:pt>
              <c:pt idx="1">
                <c:v>-0.22977312580829343</c:v>
              </c:pt>
              <c:pt idx="2">
                <c:v>-0.37169354368376156</c:v>
              </c:pt>
              <c:pt idx="3">
                <c:v>-0.30213730025842567</c:v>
              </c:pt>
              <c:pt idx="4">
                <c:v>-0.51820629827841991</c:v>
              </c:pt>
              <c:pt idx="5">
                <c:v>-0.43340372578448938</c:v>
              </c:pt>
              <c:pt idx="6">
                <c:v>-0.35038735559778483</c:v>
              </c:pt>
              <c:pt idx="7">
                <c:v>-0.10095619300359397</c:v>
              </c:pt>
              <c:pt idx="8">
                <c:v>0.11971379314988095</c:v>
              </c:pt>
              <c:pt idx="9">
                <c:v>0.40233306145708825</c:v>
              </c:pt>
              <c:pt idx="10">
                <c:v>0.50090462727166374</c:v>
              </c:pt>
              <c:pt idx="11">
                <c:v>0.51351037252889264</c:v>
              </c:pt>
              <c:pt idx="12">
                <c:v>0.4234216824377135</c:v>
              </c:pt>
              <c:pt idx="13">
                <c:v>0.40122209123985098</c:v>
              </c:pt>
              <c:pt idx="14">
                <c:v>0.44006716060256085</c:v>
              </c:pt>
              <c:pt idx="15">
                <c:v>0.60869128431560382</c:v>
              </c:pt>
              <c:pt idx="16">
                <c:v>0.89957991989569641</c:v>
              </c:pt>
              <c:pt idx="17">
                <c:v>1.0940541390467931</c:v>
              </c:pt>
              <c:pt idx="18">
                <c:v>1.1928719008534532</c:v>
              </c:pt>
              <c:pt idx="19">
                <c:v>1.2403156525605485</c:v>
              </c:pt>
              <c:pt idx="20">
                <c:v>1.271162809023541</c:v>
              </c:pt>
              <c:pt idx="21">
                <c:v>1.2027090501741766</c:v>
              </c:pt>
              <c:pt idx="22">
                <c:v>0.96803158793223809</c:v>
              </c:pt>
              <c:pt idx="23">
                <c:v>0.74671628539581936</c:v>
              </c:pt>
              <c:pt idx="24">
                <c:v>0.68578331190069075</c:v>
              </c:pt>
              <c:pt idx="25">
                <c:v>0.78459497222978414</c:v>
              </c:pt>
              <c:pt idx="26">
                <c:v>0.94793352595425839</c:v>
              </c:pt>
              <c:pt idx="27">
                <c:v>0.99404885469020232</c:v>
              </c:pt>
              <c:pt idx="28">
                <c:v>0.97098656868902722</c:v>
              </c:pt>
              <c:pt idx="29">
                <c:v>0.81511457181417912</c:v>
              </c:pt>
              <c:pt idx="30">
                <c:v>0.51764054982946384</c:v>
              </c:pt>
              <c:pt idx="31">
                <c:v>0.33999057394426113</c:v>
              </c:pt>
              <c:pt idx="32">
                <c:v>0.25561961275192491</c:v>
              </c:pt>
              <c:pt idx="33">
                <c:v>0.39708791307099134</c:v>
              </c:pt>
              <c:pt idx="34">
                <c:v>0.29797486237157866</c:v>
              </c:pt>
              <c:pt idx="35">
                <c:v>0.39332588053700729</c:v>
              </c:pt>
              <c:pt idx="36">
                <c:v>0.33865153022405675</c:v>
              </c:pt>
              <c:pt idx="37">
                <c:v>0.58029017541659844</c:v>
              </c:pt>
              <c:pt idx="38">
                <c:v>0.48675053265241042</c:v>
              </c:pt>
              <c:pt idx="39">
                <c:v>0.6462142302248064</c:v>
              </c:pt>
              <c:pt idx="40">
                <c:v>0.53237702779073603</c:v>
              </c:pt>
              <c:pt idx="41">
                <c:v>0.82021032232846536</c:v>
              </c:pt>
              <c:pt idx="42">
                <c:v>0.91697058937215514</c:v>
              </c:pt>
              <c:pt idx="43">
                <c:v>1.0664048040237148</c:v>
              </c:pt>
              <c:pt idx="44">
                <c:v>1.0546463932648558</c:v>
              </c:pt>
              <c:pt idx="45">
                <c:v>1.178648215177563</c:v>
              </c:pt>
              <c:pt idx="46">
                <c:v>1.18299730338144</c:v>
              </c:pt>
              <c:pt idx="47">
                <c:v>1.0003305117031389</c:v>
              </c:pt>
              <c:pt idx="48">
                <c:v>0.87735574727587484</c:v>
              </c:pt>
              <c:pt idx="49">
                <c:v>0.95664130307950812</c:v>
              </c:pt>
              <c:pt idx="50">
                <c:v>1.245481358372682</c:v>
              </c:pt>
              <c:pt idx="51">
                <c:v>1.3974478165021078</c:v>
              </c:pt>
              <c:pt idx="52">
                <c:v>1.5488510691228177</c:v>
              </c:pt>
              <c:pt idx="53">
                <c:v>1.5955920913615182</c:v>
              </c:pt>
              <c:pt idx="54">
                <c:v>1.4730782670950853</c:v>
              </c:pt>
              <c:pt idx="55">
                <c:v>1.4715711741843334</c:v>
              </c:pt>
              <c:pt idx="56">
                <c:v>1.4922488845696642</c:v>
              </c:pt>
              <c:pt idx="57">
                <c:v>1.5734856279341836</c:v>
              </c:pt>
              <c:pt idx="58">
                <c:v>1.5129651796922465</c:v>
              </c:pt>
              <c:pt idx="59">
                <c:v>1.3820123630165975</c:v>
              </c:pt>
              <c:pt idx="60">
                <c:v>1.3222957791489254</c:v>
              </c:pt>
              <c:pt idx="61">
                <c:v>1.333139107211494</c:v>
              </c:pt>
              <c:pt idx="62">
                <c:v>1.5342113170429432</c:v>
              </c:pt>
              <c:pt idx="63">
                <c:v>1.591161404878944</c:v>
              </c:pt>
              <c:pt idx="64">
                <c:v>1.5534497300356467</c:v>
              </c:pt>
              <c:pt idx="65">
                <c:v>1.1711636689468199</c:v>
              </c:pt>
              <c:pt idx="66">
                <c:v>0.88418559468532842</c:v>
              </c:pt>
              <c:pt idx="67">
                <c:v>0.71783867141988944</c:v>
              </c:pt>
              <c:pt idx="68">
                <c:v>0.62626555726995847</c:v>
              </c:pt>
              <c:pt idx="69">
                <c:v>0.31108129741808238</c:v>
              </c:pt>
              <c:pt idx="70">
                <c:v>-0.39204935529905671</c:v>
              </c:pt>
              <c:pt idx="71">
                <c:v>-1.0778186880935408</c:v>
              </c:pt>
              <c:pt idx="72">
                <c:v>-1.5719198903311065</c:v>
              </c:pt>
              <c:pt idx="73">
                <c:v>-1.9173040497595568</c:v>
              </c:pt>
              <c:pt idx="74">
                <c:v>-1.986390546712669</c:v>
              </c:pt>
              <c:pt idx="75">
                <c:v>-2.0011020414638145</c:v>
              </c:pt>
              <c:pt idx="76">
                <c:v>-1.602826393105417</c:v>
              </c:pt>
              <c:pt idx="77">
                <c:v>-1.262983869035204</c:v>
              </c:pt>
              <c:pt idx="78">
                <c:v>-0.85612027349885633</c:v>
              </c:pt>
              <c:pt idx="79">
                <c:v>-0.46295432080169613</c:v>
              </c:pt>
              <c:pt idx="80">
                <c:v>-0.13505295424585534</c:v>
              </c:pt>
              <c:pt idx="81">
                <c:v>0.17841176195127484</c:v>
              </c:pt>
              <c:pt idx="82">
                <c:v>0.11733081506477214</c:v>
              </c:pt>
              <c:pt idx="83">
                <c:v>1.661640139278657E-2</c:v>
              </c:pt>
              <c:pt idx="84">
                <c:v>-0.13459287926689856</c:v>
              </c:pt>
              <c:pt idx="85">
                <c:v>-0.20849436178411798</c:v>
              </c:pt>
              <c:pt idx="86">
                <c:v>-0.10830246575713361</c:v>
              </c:pt>
              <c:pt idx="87">
                <c:v>6.0284804872405562E-2</c:v>
              </c:pt>
              <c:pt idx="88">
                <c:v>0.24383518088998307</c:v>
              </c:pt>
              <c:pt idx="89">
                <c:v>0.31219838769133529</c:v>
              </c:pt>
              <c:pt idx="90">
                <c:v>0.24356441949425611</c:v>
              </c:pt>
              <c:pt idx="91">
                <c:v>0.22024904544768359</c:v>
              </c:pt>
              <c:pt idx="92">
                <c:v>0.22665917014451381</c:v>
              </c:pt>
              <c:pt idx="93">
                <c:v>3.6879403142459771E-2</c:v>
              </c:pt>
              <c:pt idx="94">
                <c:v>-0.21841122050344741</c:v>
              </c:pt>
              <c:pt idx="95">
                <c:v>-0.68546774108230424</c:v>
              </c:pt>
              <c:pt idx="96">
                <c:v>-0.86576383439949911</c:v>
              </c:pt>
              <c:pt idx="97">
                <c:v>-1.0287133790934118</c:v>
              </c:pt>
              <c:pt idx="98">
                <c:v>-1.0859933288832686</c:v>
              </c:pt>
              <c:pt idx="99">
                <c:v>-1.2824336576308482</c:v>
              </c:pt>
              <c:pt idx="100">
                <c:v>-1.4525056458907084</c:v>
              </c:pt>
              <c:pt idx="101">
                <c:v>-1.6129469851531988</c:v>
              </c:pt>
              <c:pt idx="102">
                <c:v>-1.7490248185419461</c:v>
              </c:pt>
              <c:pt idx="103">
                <c:v>-1.9053802494176482</c:v>
              </c:pt>
              <c:pt idx="104">
                <c:v>-2.1219093304026564</c:v>
              </c:pt>
              <c:pt idx="105">
                <c:v>-2.3787838118168185</c:v>
              </c:pt>
              <c:pt idx="106">
                <c:v>-2.8027308430560138</c:v>
              </c:pt>
              <c:pt idx="107">
                <c:v>-3.220755192983829</c:v>
              </c:pt>
              <c:pt idx="108">
                <c:v>-3.5070196096266173</c:v>
              </c:pt>
              <c:pt idx="109">
                <c:v>-3.6556172491219661</c:v>
              </c:pt>
              <c:pt idx="110">
                <c:v>-3.6387358986544784</c:v>
              </c:pt>
              <c:pt idx="111">
                <c:v>-3.5559156467135837</c:v>
              </c:pt>
              <c:pt idx="112">
                <c:v>-3.5276373669770598</c:v>
              </c:pt>
              <c:pt idx="113">
                <c:v>-3.367737489995315</c:v>
              </c:pt>
              <c:pt idx="114">
                <c:v>-3.2842343615996543</c:v>
              </c:pt>
              <c:pt idx="115">
                <c:v>-3.0076810676103936</c:v>
              </c:pt>
              <c:pt idx="116">
                <c:v>-3.1736206396702173</c:v>
              </c:pt>
              <c:pt idx="117">
                <c:v>-3.4911168609017369</c:v>
              </c:pt>
              <c:pt idx="118">
                <c:v>-3.7966193870015692</c:v>
              </c:pt>
              <c:pt idx="119">
                <c:v>-3.8589062976108881</c:v>
              </c:pt>
              <c:pt idx="120">
                <c:v>-3.7750225800632213</c:v>
              </c:pt>
              <c:pt idx="121">
                <c:v>-3.6711481212234984</c:v>
              </c:pt>
              <c:pt idx="122">
                <c:v>-3.3525045428315901</c:v>
              </c:pt>
              <c:pt idx="123">
                <c:v>-3.063258653927003</c:v>
              </c:pt>
              <c:pt idx="124">
                <c:v>-2.7437366398940854</c:v>
              </c:pt>
              <c:pt idx="125">
                <c:v>-2.4959402348854351</c:v>
              </c:pt>
              <c:pt idx="126">
                <c:v>-2.2173319209240319</c:v>
              </c:pt>
              <c:pt idx="127">
                <c:v>-1.783180034333633</c:v>
              </c:pt>
              <c:pt idx="128">
                <c:v>-1.4721278755718337</c:v>
              </c:pt>
              <c:pt idx="129">
                <c:v>-1.2180796187496659</c:v>
              </c:pt>
              <c:pt idx="130">
                <c:v>-1.0906437039190835</c:v>
              </c:pt>
              <c:pt idx="131">
                <c:v>-0.9310215401093842</c:v>
              </c:pt>
              <c:pt idx="132">
                <c:v>-0.67039813650548319</c:v>
              </c:pt>
              <c:pt idx="133">
                <c:v>-0.43069837277742229</c:v>
              </c:pt>
              <c:pt idx="134">
                <c:v>-0.1873676394992134</c:v>
              </c:pt>
              <c:pt idx="135">
                <c:v>-4.547316888797899E-2</c:v>
              </c:pt>
              <c:pt idx="136">
                <c:v>0.16403268772782667</c:v>
              </c:pt>
              <c:pt idx="137">
                <c:v>0.38474099931877642</c:v>
              </c:pt>
              <c:pt idx="138">
                <c:v>0.57065774210094034</c:v>
              </c:pt>
              <c:pt idx="139">
                <c:v>0.63554637334465491</c:v>
              </c:pt>
              <c:pt idx="140">
                <c:v>0.57234436945046085</c:v>
              </c:pt>
              <c:pt idx="141">
                <c:v>0.59811723705249731</c:v>
              </c:pt>
              <c:pt idx="142">
                <c:v>0.41959468882137496</c:v>
              </c:pt>
              <c:pt idx="143">
                <c:v>0.23323079009345463</c:v>
              </c:pt>
              <c:pt idx="144">
                <c:v>0.31973027816930077</c:v>
              </c:pt>
              <c:pt idx="145">
                <c:v>0.35972128007274401</c:v>
              </c:pt>
              <c:pt idx="146">
                <c:v>0.69054349055388475</c:v>
              </c:pt>
              <c:pt idx="147">
                <c:v>0.84574468783309065</c:v>
              </c:pt>
              <c:pt idx="148">
                <c:v>1.198048127153005</c:v>
              </c:pt>
              <c:pt idx="149">
                <c:v>1.304906042131353</c:v>
              </c:pt>
              <c:pt idx="150">
                <c:v>1.3817504874986544</c:v>
              </c:pt>
              <c:pt idx="151">
                <c:v>1.4236442745922375</c:v>
              </c:pt>
              <c:pt idx="152">
                <c:v>1.4449722583508962</c:v>
              </c:pt>
              <c:pt idx="153">
                <c:v>1.2028800010072043</c:v>
              </c:pt>
              <c:pt idx="154">
                <c:v>0.97247936078837738</c:v>
              </c:pt>
              <c:pt idx="155">
                <c:v>0.74527327273109734</c:v>
              </c:pt>
              <c:pt idx="156">
                <c:v>0.81808182172533728</c:v>
              </c:pt>
              <c:pt idx="157">
                <c:v>0.85374642417150126</c:v>
              </c:pt>
              <c:pt idx="158">
                <c:v>1.042612757389016</c:v>
              </c:pt>
              <c:pt idx="159">
                <c:v>1.1575068113992255</c:v>
              </c:pt>
              <c:pt idx="160">
                <c:v>1.2425153304379275</c:v>
              </c:pt>
              <c:pt idx="161">
                <c:v>1.2474376712671218</c:v>
              </c:pt>
              <c:pt idx="162">
                <c:v>1.2563958158471062</c:v>
              </c:pt>
              <c:pt idx="163">
                <c:v>1.3603551022449902</c:v>
              </c:pt>
              <c:pt idx="164">
                <c:v>1.4051765843573931</c:v>
              </c:pt>
              <c:pt idx="165">
                <c:v>1.3871111931593412</c:v>
              </c:pt>
              <c:pt idx="166">
                <c:v>1.2947657543964639</c:v>
              </c:pt>
              <c:pt idx="167">
                <c:v>1.2193359102218915</c:v>
              </c:pt>
              <c:pt idx="168">
                <c:v>1.2682269745261978</c:v>
              </c:pt>
              <c:pt idx="169">
                <c:v>1.4426684143652955</c:v>
              </c:pt>
              <c:pt idx="170">
                <c:v>1.6522902930122725</c:v>
              </c:pt>
              <c:pt idx="171">
                <c:v>1.8637565327051564</c:v>
              </c:pt>
              <c:pt idx="172">
                <c:v>2.0329974974077909</c:v>
              </c:pt>
              <c:pt idx="173">
                <c:v>2.2008927045450406</c:v>
              </c:pt>
              <c:pt idx="174">
                <c:v>2.2736817927901605</c:v>
              </c:pt>
              <c:pt idx="175">
                <c:v>2.221513274584443</c:v>
              </c:pt>
              <c:pt idx="176">
                <c:v>2.2389733956964228</c:v>
              </c:pt>
              <c:pt idx="177">
                <c:v>2.1935555012428631</c:v>
              </c:pt>
              <c:pt idx="178">
                <c:v>2.169892939586306</c:v>
              </c:pt>
              <c:pt idx="179">
                <c:v>2.0000784950668171</c:v>
              </c:pt>
              <c:pt idx="180">
                <c:v>1.9987336574370689</c:v>
              </c:pt>
              <c:pt idx="181">
                <c:v>1.9861202445056318</c:v>
              </c:pt>
              <c:pt idx="182">
                <c:v>2.136454895562554</c:v>
              </c:pt>
              <c:pt idx="183">
                <c:v>2.1890731847755842</c:v>
              </c:pt>
              <c:pt idx="184">
                <c:v>2.3560851748740599</c:v>
              </c:pt>
              <c:pt idx="185">
                <c:v>2.5086427255380719</c:v>
              </c:pt>
              <c:pt idx="186">
                <c:v>2.5633239624509909</c:v>
              </c:pt>
              <c:pt idx="187">
                <c:v>2.5854124672805345</c:v>
              </c:pt>
              <c:pt idx="188">
                <c:v>2.4991317203217025</c:v>
              </c:pt>
              <c:pt idx="189">
                <c:v>2.4608997552725076</c:v>
              </c:pt>
              <c:pt idx="190">
                <c:v>2.3113162378989931</c:v>
              </c:pt>
              <c:pt idx="191">
                <c:v>2.2043471469758531</c:v>
              </c:pt>
              <c:pt idx="192">
                <c:v>2.1165427758619315</c:v>
              </c:pt>
            </c:numLit>
          </c:val>
          <c:smooth val="0"/>
          <c:extLst>
            <c:ext xmlns:c16="http://schemas.microsoft.com/office/drawing/2014/chart" uri="{C3380CC4-5D6E-409C-BE32-E72D297353CC}">
              <c16:uniqueId val="{00000000-20EB-4345-A517-37ACABFFC4DF}"/>
            </c:ext>
          </c:extLst>
        </c:ser>
        <c:dLbls>
          <c:showLegendKey val="0"/>
          <c:showVal val="0"/>
          <c:showCatName val="0"/>
          <c:showSerName val="1"/>
          <c:showPercent val="0"/>
          <c:showBubbleSize val="0"/>
        </c:dLbls>
        <c:smooth val="0"/>
        <c:axId val="223331840"/>
        <c:axId val="223333760"/>
      </c:lineChart>
      <c:catAx>
        <c:axId val="223331840"/>
        <c:scaling>
          <c:orientation val="minMax"/>
        </c:scaling>
        <c:delete val="0"/>
        <c:axPos val="b"/>
        <c:title>
          <c:tx>
            <c:rich>
              <a:bodyPr/>
              <a:lstStyle/>
              <a:p>
                <a:pPr>
                  <a:defRPr sz="600" b="0" i="0" u="none" strike="noStrike" baseline="0">
                    <a:solidFill>
                      <a:schemeClr val="tx2"/>
                    </a:solidFill>
                    <a:latin typeface="Arial"/>
                    <a:ea typeface="Arial"/>
                    <a:cs typeface="Arial"/>
                  </a:defRPr>
                </a:pPr>
                <a:r>
                  <a:rPr lang="pt-PT" baseline="0">
                    <a:solidFill>
                      <a:schemeClr val="tx2"/>
                    </a:solidFill>
                  </a:rPr>
                  <a:t>fonte: INE: ICIT, ICCOP, ICC e ICS. </a:t>
                </a:r>
              </a:p>
            </c:rich>
          </c:tx>
          <c:layout>
            <c:manualLayout>
              <c:xMode val="edge"/>
              <c:yMode val="edge"/>
              <c:x val="1.4970059880239521E-2"/>
              <c:y val="0.91935935427426407"/>
            </c:manualLayout>
          </c:layout>
          <c:overlay val="0"/>
          <c:spPr>
            <a:noFill/>
            <a:ln w="25400">
              <a:noFill/>
            </a:ln>
          </c:spPr>
        </c:title>
        <c:numFmt formatCode="General" sourceLinked="1"/>
        <c:majorTickMark val="in"/>
        <c:minorTickMark val="in"/>
        <c:tickLblPos val="low"/>
        <c:spPr>
          <a:ln w="3175">
            <a:solidFill>
              <a:srgbClr val="FFFFFF"/>
            </a:solidFill>
            <a:prstDash val="solid"/>
          </a:ln>
        </c:spPr>
        <c:txPr>
          <a:bodyPr rot="-5400000" vert="horz"/>
          <a:lstStyle/>
          <a:p>
            <a:pPr>
              <a:defRPr sz="600" b="0" i="0" u="none" strike="noStrike" baseline="0">
                <a:solidFill>
                  <a:schemeClr val="tx2"/>
                </a:solidFill>
                <a:latin typeface="Arial"/>
                <a:ea typeface="Arial"/>
                <a:cs typeface="Arial"/>
              </a:defRPr>
            </a:pPr>
            <a:endParaRPr lang="pt-PT"/>
          </a:p>
        </c:txPr>
        <c:crossAx val="223333760"/>
        <c:crosses val="autoZero"/>
        <c:auto val="1"/>
        <c:lblAlgn val="ctr"/>
        <c:lblOffset val="100"/>
        <c:tickLblSkip val="1"/>
        <c:tickMarkSkip val="1"/>
        <c:noMultiLvlLbl val="0"/>
      </c:catAx>
      <c:valAx>
        <c:axId val="223333760"/>
        <c:scaling>
          <c:orientation val="minMax"/>
          <c:max val="6"/>
          <c:min val="-5"/>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223331840"/>
        <c:crosses val="autoZero"/>
        <c:crossBetween val="between"/>
        <c:majorUnit val="5"/>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chemeClr val="accent6"/>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desemprego registado, no final do período </a:t>
            </a:r>
          </a:p>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 estrangeiros ... </a:t>
            </a:r>
          </a:p>
          <a:p>
            <a:pPr>
              <a:defRPr sz="800" b="0" i="0" u="none" strike="noStrike" baseline="0">
                <a:solidFill>
                  <a:schemeClr val="tx2"/>
                </a:solidFill>
                <a:latin typeface="Arial"/>
                <a:ea typeface="Arial"/>
                <a:cs typeface="Arial"/>
              </a:defRPr>
            </a:pPr>
            <a:endParaRPr lang="pt-PT" sz="800" b="1" i="0" u="none" strike="noStrike" baseline="0">
              <a:solidFill>
                <a:schemeClr val="tx2"/>
              </a:solidFill>
              <a:latin typeface="Arial"/>
              <a:cs typeface="Arial"/>
            </a:endParaRPr>
          </a:p>
        </c:rich>
      </c:tx>
      <c:layout>
        <c:manualLayout>
          <c:xMode val="edge"/>
          <c:yMode val="edge"/>
          <c:x val="0.21021053219413868"/>
          <c:y val="2.7932997139402602E-2"/>
        </c:manualLayout>
      </c:layout>
      <c:overlay val="0"/>
      <c:spPr>
        <a:noFill/>
        <a:ln w="25400">
          <a:noFill/>
        </a:ln>
      </c:spPr>
    </c:title>
    <c:autoTitleDeleted val="0"/>
    <c:plotArea>
      <c:layout>
        <c:manualLayout>
          <c:layoutTarget val="inner"/>
          <c:xMode val="edge"/>
          <c:yMode val="edge"/>
          <c:x val="7.5987841945288834E-2"/>
          <c:y val="0.2471916893206014"/>
          <c:w val="0.91185410334346562"/>
          <c:h val="0.47752939982392806"/>
        </c:manualLayout>
      </c:layout>
      <c:lineChart>
        <c:grouping val="standard"/>
        <c:varyColors val="0"/>
        <c:ser>
          <c:idx val="0"/>
          <c:order val="0"/>
          <c:tx>
            <c:v>dr estrangeiros</c:v>
          </c:tx>
          <c:spPr>
            <a:ln w="25400">
              <a:solidFill>
                <a:schemeClr val="accent2"/>
              </a:solidFill>
              <a:prstDash val="solid"/>
            </a:ln>
          </c:spPr>
          <c:marker>
            <c:symbol val="none"/>
          </c:marker>
          <c:cat>
            <c:strLit>
              <c:ptCount val="193"/>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jan.19</c:v>
              </c:pt>
            </c:strLit>
          </c:cat>
          <c:val>
            <c:numLit>
              <c:formatCode>0.000</c:formatCode>
              <c:ptCount val="192"/>
              <c:pt idx="0">
                <c:v>16.388999999999999</c:v>
              </c:pt>
              <c:pt idx="1">
                <c:v>17.131</c:v>
              </c:pt>
              <c:pt idx="2">
                <c:v>17.760999999999999</c:v>
              </c:pt>
              <c:pt idx="3">
                <c:v>17.834</c:v>
              </c:pt>
              <c:pt idx="4">
                <c:v>17.29</c:v>
              </c:pt>
              <c:pt idx="5">
                <c:v>16.898</c:v>
              </c:pt>
              <c:pt idx="6">
                <c:v>16.498999999999999</c:v>
              </c:pt>
              <c:pt idx="7">
                <c:v>16.010000000000002</c:v>
              </c:pt>
              <c:pt idx="8">
                <c:v>16.484999999999999</c:v>
              </c:pt>
              <c:pt idx="9">
                <c:v>17.206</c:v>
              </c:pt>
              <c:pt idx="10">
                <c:v>18.184999999999999</c:v>
              </c:pt>
              <c:pt idx="11">
                <c:v>18.393000000000001</c:v>
              </c:pt>
              <c:pt idx="12">
                <c:v>18.734999999999999</c:v>
              </c:pt>
              <c:pt idx="13">
                <c:v>18.937999999999999</c:v>
              </c:pt>
              <c:pt idx="14">
                <c:v>18.919</c:v>
              </c:pt>
              <c:pt idx="15">
                <c:v>18.533000000000001</c:v>
              </c:pt>
              <c:pt idx="16">
                <c:v>17.831</c:v>
              </c:pt>
              <c:pt idx="17">
                <c:v>17.315999999999999</c:v>
              </c:pt>
              <c:pt idx="18">
                <c:v>17.151</c:v>
              </c:pt>
              <c:pt idx="19">
                <c:v>17.212</c:v>
              </c:pt>
              <c:pt idx="20">
                <c:v>17.617999999999999</c:v>
              </c:pt>
              <c:pt idx="21">
                <c:v>18.399999999999999</c:v>
              </c:pt>
              <c:pt idx="22">
                <c:v>19.631</c:v>
              </c:pt>
              <c:pt idx="23">
                <c:v>20.036000000000001</c:v>
              </c:pt>
              <c:pt idx="24">
                <c:v>20.792000000000002</c:v>
              </c:pt>
              <c:pt idx="25">
                <c:v>21.152999999999999</c:v>
              </c:pt>
              <c:pt idx="26">
                <c:v>21.28</c:v>
              </c:pt>
              <c:pt idx="27">
                <c:v>21.059000000000001</c:v>
              </c:pt>
              <c:pt idx="28">
                <c:v>20.239999999999998</c:v>
              </c:pt>
              <c:pt idx="29">
                <c:v>19.760000000000002</c:v>
              </c:pt>
              <c:pt idx="30">
                <c:v>19.376000000000001</c:v>
              </c:pt>
              <c:pt idx="31">
                <c:v>19.227</c:v>
              </c:pt>
              <c:pt idx="32">
                <c:v>19.681000000000001</c:v>
              </c:pt>
              <c:pt idx="33">
                <c:v>20.341000000000001</c:v>
              </c:pt>
              <c:pt idx="34">
                <c:v>21.381</c:v>
              </c:pt>
              <c:pt idx="35">
                <c:v>21.57</c:v>
              </c:pt>
              <c:pt idx="36">
                <c:v>22.484999999999999</c:v>
              </c:pt>
              <c:pt idx="37">
                <c:v>22.620999999999999</c:v>
              </c:pt>
              <c:pt idx="38">
                <c:v>22.006</c:v>
              </c:pt>
              <c:pt idx="39">
                <c:v>21.47</c:v>
              </c:pt>
              <c:pt idx="40">
                <c:v>20.838999999999999</c:v>
              </c:pt>
              <c:pt idx="41">
                <c:v>20.100000000000001</c:v>
              </c:pt>
              <c:pt idx="42">
                <c:v>19.398</c:v>
              </c:pt>
              <c:pt idx="43">
                <c:v>19.061</c:v>
              </c:pt>
              <c:pt idx="44">
                <c:v>19.367000000000001</c:v>
              </c:pt>
              <c:pt idx="45">
                <c:v>20.341999999999999</c:v>
              </c:pt>
              <c:pt idx="46">
                <c:v>21.715</c:v>
              </c:pt>
              <c:pt idx="47">
                <c:v>21.672999999999998</c:v>
              </c:pt>
              <c:pt idx="48">
                <c:v>22.158000000000001</c:v>
              </c:pt>
              <c:pt idx="49">
                <c:v>22.187999999999999</c:v>
              </c:pt>
              <c:pt idx="50">
                <c:v>21.812000000000001</c:v>
              </c:pt>
              <c:pt idx="51">
                <c:v>20.263999999999999</c:v>
              </c:pt>
              <c:pt idx="52">
                <c:v>18.646000000000001</c:v>
              </c:pt>
              <c:pt idx="53">
                <c:v>18.143999999999998</c:v>
              </c:pt>
              <c:pt idx="54">
                <c:v>17.896999999999998</c:v>
              </c:pt>
              <c:pt idx="55">
                <c:v>17.408999999999999</c:v>
              </c:pt>
              <c:pt idx="56">
                <c:v>17.971</c:v>
              </c:pt>
              <c:pt idx="57">
                <c:v>18.82</c:v>
              </c:pt>
              <c:pt idx="58">
                <c:v>19.652999999999999</c:v>
              </c:pt>
              <c:pt idx="59">
                <c:v>19.510999999999999</c:v>
              </c:pt>
              <c:pt idx="60">
                <c:v>20.337</c:v>
              </c:pt>
              <c:pt idx="61">
                <c:v>20.754000000000001</c:v>
              </c:pt>
              <c:pt idx="62">
                <c:v>20.387</c:v>
              </c:pt>
              <c:pt idx="63">
                <c:v>19.956</c:v>
              </c:pt>
              <c:pt idx="64">
                <c:v>19.513999999999999</c:v>
              </c:pt>
              <c:pt idx="65">
                <c:v>19.492999999999999</c:v>
              </c:pt>
              <c:pt idx="66">
                <c:v>19.030999999999999</c:v>
              </c:pt>
              <c:pt idx="67">
                <c:v>19.100000000000001</c:v>
              </c:pt>
              <c:pt idx="68">
                <c:v>19.617000000000001</c:v>
              </c:pt>
              <c:pt idx="69">
                <c:v>20.902000000000001</c:v>
              </c:pt>
              <c:pt idx="70">
                <c:v>23.125</c:v>
              </c:pt>
              <c:pt idx="71">
                <c:v>24.202999999999999</c:v>
              </c:pt>
              <c:pt idx="72">
                <c:v>27.81</c:v>
              </c:pt>
              <c:pt idx="73">
                <c:v>30.754000000000001</c:v>
              </c:pt>
              <c:pt idx="74">
                <c:v>32.594999999999999</c:v>
              </c:pt>
              <c:pt idx="75">
                <c:v>33.633000000000003</c:v>
              </c:pt>
              <c:pt idx="76">
                <c:v>33.131</c:v>
              </c:pt>
              <c:pt idx="77">
                <c:v>32.700000000000003</c:v>
              </c:pt>
              <c:pt idx="78">
                <c:v>32.155000000000001</c:v>
              </c:pt>
              <c:pt idx="79">
                <c:v>31.524999999999999</c:v>
              </c:pt>
              <c:pt idx="80">
                <c:v>32.326000000000001</c:v>
              </c:pt>
              <c:pt idx="81">
                <c:v>34.146000000000001</c:v>
              </c:pt>
              <c:pt idx="82">
                <c:v>36.079000000000001</c:v>
              </c:pt>
              <c:pt idx="83">
                <c:v>36.442</c:v>
              </c:pt>
              <c:pt idx="84">
                <c:v>39.527999999999999</c:v>
              </c:pt>
              <c:pt idx="85">
                <c:v>40.128</c:v>
              </c:pt>
              <c:pt idx="86">
                <c:v>41.216000000000001</c:v>
              </c:pt>
              <c:pt idx="87">
                <c:v>40.606999999999999</c:v>
              </c:pt>
              <c:pt idx="88">
                <c:v>38.798000000000002</c:v>
              </c:pt>
              <c:pt idx="89">
                <c:v>37.19</c:v>
              </c:pt>
              <c:pt idx="90">
                <c:v>35.759</c:v>
              </c:pt>
              <c:pt idx="91">
                <c:v>34.718000000000004</c:v>
              </c:pt>
              <c:pt idx="92">
                <c:v>35</c:v>
              </c:pt>
              <c:pt idx="93">
                <c:v>35.823</c:v>
              </c:pt>
              <c:pt idx="94">
                <c:v>36.856000000000002</c:v>
              </c:pt>
              <c:pt idx="95">
                <c:v>36.496000000000002</c:v>
              </c:pt>
              <c:pt idx="96">
                <c:v>37.914000000000001</c:v>
              </c:pt>
              <c:pt idx="97">
                <c:v>37.963000000000001</c:v>
              </c:pt>
              <c:pt idx="98">
                <c:v>37.704000000000001</c:v>
              </c:pt>
              <c:pt idx="99">
                <c:v>36.465000000000003</c:v>
              </c:pt>
              <c:pt idx="100">
                <c:v>35.322000000000003</c:v>
              </c:pt>
              <c:pt idx="101">
                <c:v>33.807000000000002</c:v>
              </c:pt>
              <c:pt idx="102">
                <c:v>32.817</c:v>
              </c:pt>
              <c:pt idx="103">
                <c:v>32.463999999999999</c:v>
              </c:pt>
              <c:pt idx="104">
                <c:v>33.67</c:v>
              </c:pt>
              <c:pt idx="105">
                <c:v>35.363</c:v>
              </c:pt>
              <c:pt idx="106">
                <c:v>37.819000000000003</c:v>
              </c:pt>
              <c:pt idx="107">
                <c:v>38.802999999999997</c:v>
              </c:pt>
              <c:pt idx="108">
                <c:v>41.3</c:v>
              </c:pt>
              <c:pt idx="109">
                <c:v>42.3</c:v>
              </c:pt>
              <c:pt idx="110">
                <c:v>42.9</c:v>
              </c:pt>
              <c:pt idx="111">
                <c:v>42.2</c:v>
              </c:pt>
              <c:pt idx="112">
                <c:v>40.799999999999997</c:v>
              </c:pt>
              <c:pt idx="113">
                <c:v>40.799999999999997</c:v>
              </c:pt>
              <c:pt idx="114">
                <c:v>39.200000000000003</c:v>
              </c:pt>
              <c:pt idx="115">
                <c:v>38.700000000000003</c:v>
              </c:pt>
              <c:pt idx="116">
                <c:v>39</c:v>
              </c:pt>
              <c:pt idx="117">
                <c:v>40.5</c:v>
              </c:pt>
              <c:pt idx="118">
                <c:v>41.5</c:v>
              </c:pt>
              <c:pt idx="119">
                <c:v>41.5</c:v>
              </c:pt>
              <c:pt idx="120">
                <c:v>43.326999999999998</c:v>
              </c:pt>
              <c:pt idx="121">
                <c:v>43.732999999999997</c:v>
              </c:pt>
              <c:pt idx="122">
                <c:v>42.698</c:v>
              </c:pt>
              <c:pt idx="123">
                <c:v>41.280999999999999</c:v>
              </c:pt>
              <c:pt idx="124">
                <c:v>38.317</c:v>
              </c:pt>
              <c:pt idx="125">
                <c:v>36.679000000000002</c:v>
              </c:pt>
              <c:pt idx="126">
                <c:v>35.201999999999998</c:v>
              </c:pt>
              <c:pt idx="127">
                <c:v>33.832000000000001</c:v>
              </c:pt>
              <c:pt idx="128">
                <c:v>33.735999999999997</c:v>
              </c:pt>
              <c:pt idx="129">
                <c:v>34.390999999999998</c:v>
              </c:pt>
              <c:pt idx="130">
                <c:v>35.14</c:v>
              </c:pt>
              <c:pt idx="131">
                <c:v>34.968000000000004</c:v>
              </c:pt>
              <c:pt idx="132">
                <c:v>36.104999999999997</c:v>
              </c:pt>
              <c:pt idx="133">
                <c:v>36.338000000000001</c:v>
              </c:pt>
              <c:pt idx="134">
                <c:v>35.771999999999998</c:v>
              </c:pt>
              <c:pt idx="135">
                <c:v>33.590000000000003</c:v>
              </c:pt>
              <c:pt idx="136">
                <c:v>31.253</c:v>
              </c:pt>
              <c:pt idx="137">
                <c:v>29.228999999999999</c:v>
              </c:pt>
              <c:pt idx="138">
                <c:v>29.228999999999999</c:v>
              </c:pt>
              <c:pt idx="139">
                <c:v>27.5</c:v>
              </c:pt>
              <c:pt idx="140">
                <c:v>27.024000000000001</c:v>
              </c:pt>
              <c:pt idx="141">
                <c:v>27.509</c:v>
              </c:pt>
              <c:pt idx="142">
                <c:v>28.446999999999999</c:v>
              </c:pt>
              <c:pt idx="143">
                <c:v>27.815000000000001</c:v>
              </c:pt>
              <c:pt idx="144">
                <c:v>29.155999999999999</c:v>
              </c:pt>
              <c:pt idx="145">
                <c:v>29.009</c:v>
              </c:pt>
              <c:pt idx="146">
                <c:v>28.292999999999999</c:v>
              </c:pt>
              <c:pt idx="147">
                <c:v>26.797999999999998</c:v>
              </c:pt>
              <c:pt idx="148">
                <c:v>25.155999999999999</c:v>
              </c:pt>
              <c:pt idx="149">
                <c:v>23.18</c:v>
              </c:pt>
              <c:pt idx="150">
                <c:v>21.992999999999999</c:v>
              </c:pt>
              <c:pt idx="151">
                <c:v>21.29</c:v>
              </c:pt>
              <c:pt idx="152">
                <c:v>21.986999999999998</c:v>
              </c:pt>
              <c:pt idx="153">
                <c:v>23.488</c:v>
              </c:pt>
              <c:pt idx="154">
                <c:v>25.074999999999999</c:v>
              </c:pt>
              <c:pt idx="155">
                <c:v>25.164999999999999</c:v>
              </c:pt>
              <c:pt idx="156">
                <c:v>26.43</c:v>
              </c:pt>
              <c:pt idx="157">
                <c:v>26.911000000000001</c:v>
              </c:pt>
              <c:pt idx="158">
                <c:v>26.292000000000002</c:v>
              </c:pt>
              <c:pt idx="159">
                <c:v>24.832000000000001</c:v>
              </c:pt>
              <c:pt idx="160">
                <c:v>22.792000000000002</c:v>
              </c:pt>
              <c:pt idx="161">
                <c:v>21.03</c:v>
              </c:pt>
              <c:pt idx="162">
                <c:v>19.891999999999999</c:v>
              </c:pt>
              <c:pt idx="163">
                <c:v>19.463000000000001</c:v>
              </c:pt>
              <c:pt idx="164">
                <c:v>19.338999999999999</c:v>
              </c:pt>
              <c:pt idx="165">
                <c:v>20.108000000000001</c:v>
              </c:pt>
              <c:pt idx="166">
                <c:v>21.564</c:v>
              </c:pt>
              <c:pt idx="167">
                <c:v>21.448</c:v>
              </c:pt>
              <c:pt idx="168">
                <c:v>22.411999999999999</c:v>
              </c:pt>
              <c:pt idx="169">
                <c:v>21.803999999999998</c:v>
              </c:pt>
              <c:pt idx="170">
                <c:v>20.495999999999999</c:v>
              </c:pt>
              <c:pt idx="171">
                <c:v>18.724</c:v>
              </c:pt>
              <c:pt idx="172">
                <c:v>18.724</c:v>
              </c:pt>
              <c:pt idx="173">
                <c:v>16.57</c:v>
              </c:pt>
              <c:pt idx="174">
                <c:v>16.056999999999999</c:v>
              </c:pt>
              <c:pt idx="175">
                <c:v>15.147</c:v>
              </c:pt>
              <c:pt idx="176">
                <c:v>15.574</c:v>
              </c:pt>
              <c:pt idx="177">
                <c:v>15.989000000000001</c:v>
              </c:pt>
              <c:pt idx="178">
                <c:v>17.916</c:v>
              </c:pt>
              <c:pt idx="179">
                <c:v>18.248000000000001</c:v>
              </c:pt>
              <c:pt idx="180">
                <c:v>19.309000000000001</c:v>
              </c:pt>
              <c:pt idx="181">
                <c:v>18.827000000000002</c:v>
              </c:pt>
              <c:pt idx="182">
                <c:v>16.629000000000001</c:v>
              </c:pt>
              <c:pt idx="183">
                <c:v>16.103999999999999</c:v>
              </c:pt>
              <c:pt idx="184">
                <c:v>14.664999999999999</c:v>
              </c:pt>
              <c:pt idx="185">
                <c:v>14.048</c:v>
              </c:pt>
              <c:pt idx="186">
                <c:v>13.597</c:v>
              </c:pt>
              <c:pt idx="187">
                <c:v>13.673999999999999</c:v>
              </c:pt>
              <c:pt idx="188">
                <c:v>13.842000000000001</c:v>
              </c:pt>
              <c:pt idx="189">
                <c:v>14.349</c:v>
              </c:pt>
              <c:pt idx="190">
                <c:v>16.716000000000001</c:v>
              </c:pt>
              <c:pt idx="191">
                <c:v>17.338999999999999</c:v>
              </c:pt>
            </c:numLit>
          </c:val>
          <c:smooth val="0"/>
          <c:extLst>
            <c:ext xmlns:c16="http://schemas.microsoft.com/office/drawing/2014/chart" uri="{C3380CC4-5D6E-409C-BE32-E72D297353CC}">
              <c16:uniqueId val="{00000000-07C7-424D-A52D-12BE3D8DE6FB}"/>
            </c:ext>
          </c:extLst>
        </c:ser>
        <c:dLbls>
          <c:showLegendKey val="0"/>
          <c:showVal val="0"/>
          <c:showCatName val="0"/>
          <c:showSerName val="0"/>
          <c:showPercent val="0"/>
          <c:showBubbleSize val="0"/>
        </c:dLbls>
        <c:smooth val="0"/>
        <c:axId val="223882624"/>
        <c:axId val="223913088"/>
      </c:lineChart>
      <c:catAx>
        <c:axId val="223882624"/>
        <c:scaling>
          <c:orientation val="minMax"/>
        </c:scaling>
        <c:delete val="0"/>
        <c:axPos val="b"/>
        <c:numFmt formatCode="General" sourceLinked="1"/>
        <c:majorTickMark val="in"/>
        <c:minorTickMark val="in"/>
        <c:tickLblPos val="low"/>
        <c:spPr>
          <a:ln w="3175">
            <a:solidFill>
              <a:srgbClr val="FFFFFF"/>
            </a:solidFill>
            <a:prstDash val="solid"/>
          </a:ln>
        </c:spPr>
        <c:txPr>
          <a:bodyPr rot="-5400000" vert="horz"/>
          <a:lstStyle/>
          <a:p>
            <a:pPr>
              <a:defRPr sz="600" b="0" i="0" u="none" strike="noStrike" baseline="0">
                <a:solidFill>
                  <a:schemeClr val="tx2"/>
                </a:solidFill>
                <a:latin typeface="Arial"/>
                <a:ea typeface="Arial"/>
                <a:cs typeface="Arial"/>
              </a:defRPr>
            </a:pPr>
            <a:endParaRPr lang="pt-PT"/>
          </a:p>
        </c:txPr>
        <c:crossAx val="223913088"/>
        <c:crosses val="autoZero"/>
        <c:auto val="1"/>
        <c:lblAlgn val="ctr"/>
        <c:lblOffset val="100"/>
        <c:tickLblSkip val="1"/>
        <c:tickMarkSkip val="1"/>
        <c:noMultiLvlLbl val="0"/>
      </c:catAx>
      <c:valAx>
        <c:axId val="223913088"/>
        <c:scaling>
          <c:orientation val="minMax"/>
          <c:max val="45"/>
          <c:min val="1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223882624"/>
        <c:crosses val="autoZero"/>
        <c:crossBetween val="between"/>
        <c:majorUnit val="5"/>
        <c:minorUnit val="5"/>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indicador de confiança setorial</a:t>
            </a:r>
            <a:r>
              <a:rPr lang="pt-PT" sz="700" b="0" i="0" u="none" strike="noStrike" baseline="0">
                <a:solidFill>
                  <a:schemeClr val="tx2"/>
                </a:solidFill>
                <a:latin typeface="Arial"/>
                <a:cs typeface="Arial"/>
              </a:rPr>
              <a:t> (mm3m)</a:t>
            </a:r>
          </a:p>
        </c:rich>
      </c:tx>
      <c:layout>
        <c:manualLayout>
          <c:xMode val="edge"/>
          <c:yMode val="edge"/>
          <c:x val="0.20535780918951388"/>
          <c:y val="3.225806451613001E-2"/>
        </c:manualLayout>
      </c:layout>
      <c:overlay val="0"/>
      <c:spPr>
        <a:noFill/>
        <a:ln w="25400">
          <a:noFill/>
        </a:ln>
      </c:spPr>
    </c:title>
    <c:autoTitleDeleted val="0"/>
    <c:plotArea>
      <c:layout>
        <c:manualLayout>
          <c:layoutTarget val="inner"/>
          <c:xMode val="edge"/>
          <c:yMode val="edge"/>
          <c:x val="7.5289188249059225E-2"/>
          <c:y val="0.1648751164168995"/>
          <c:w val="0.90476453440212989"/>
          <c:h val="0.56989642423729292"/>
        </c:manualLayout>
      </c:layout>
      <c:lineChart>
        <c:grouping val="standard"/>
        <c:varyColors val="0"/>
        <c:ser>
          <c:idx val="0"/>
          <c:order val="0"/>
          <c:tx>
            <c:v>construcao</c:v>
          </c:tx>
          <c:spPr>
            <a:ln w="25400">
              <a:solidFill>
                <a:srgbClr val="808080"/>
              </a:solidFill>
              <a:prstDash val="solid"/>
            </a:ln>
          </c:spPr>
          <c:marker>
            <c:symbol val="none"/>
          </c:marker>
          <c:dLbls>
            <c:dLbl>
              <c:idx val="8"/>
              <c:layout>
                <c:manualLayout>
                  <c:x val="0.63766435822028267"/>
                  <c:y val="-7.0353625151694743E-2"/>
                </c:manualLayout>
              </c:layout>
              <c:tx>
                <c:rich>
                  <a:bodyPr/>
                  <a:lstStyle/>
                  <a:p>
                    <a:pPr>
                      <a:defRPr sz="800" b="0" i="0" u="none" strike="noStrike" baseline="0">
                        <a:solidFill>
                          <a:schemeClr val="accent1"/>
                        </a:solidFill>
                        <a:latin typeface="Arial"/>
                        <a:ea typeface="Arial"/>
                        <a:cs typeface="Arial"/>
                      </a:defRPr>
                    </a:pPr>
                    <a:r>
                      <a:rPr lang="en-US" sz="700" b="1" i="0" u="none" strike="noStrike" baseline="0">
                        <a:solidFill>
                          <a:schemeClr val="accent1"/>
                        </a:solidFill>
                        <a:latin typeface="Arial"/>
                        <a:cs typeface="Arial"/>
                      </a:rPr>
                      <a:t>indústria </a:t>
                    </a: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991-47D7-BB88-8D099C483FB4}"/>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205"/>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jan.19</c:v>
              </c:pt>
              <c:pt idx="195">
                <c:v> </c:v>
              </c:pt>
              <c:pt idx="196">
                <c:v> </c:v>
              </c:pt>
              <c:pt idx="197">
                <c:v> </c:v>
              </c:pt>
              <c:pt idx="198">
                <c:v> </c:v>
              </c:pt>
              <c:pt idx="199">
                <c:v> </c:v>
              </c:pt>
              <c:pt idx="200">
                <c:v> </c:v>
              </c:pt>
              <c:pt idx="201">
                <c:v> </c:v>
              </c:pt>
              <c:pt idx="202">
                <c:v> </c:v>
              </c:pt>
              <c:pt idx="203">
                <c:v> </c:v>
              </c:pt>
              <c:pt idx="204">
                <c:v> </c:v>
              </c:pt>
            </c:strLit>
          </c:cat>
          <c:val>
            <c:numLit>
              <c:formatCode>0.0</c:formatCode>
              <c:ptCount val="193"/>
              <c:pt idx="0">
                <c:v>-36.937616019697764</c:v>
              </c:pt>
              <c:pt idx="1">
                <c:v>-37.296590378672114</c:v>
              </c:pt>
              <c:pt idx="2">
                <c:v>-40.322231404313143</c:v>
              </c:pt>
              <c:pt idx="3">
                <c:v>-40.681205763287501</c:v>
              </c:pt>
              <c:pt idx="4">
                <c:v>-40.181205763287501</c:v>
              </c:pt>
              <c:pt idx="5">
                <c:v>-40.01453909662083</c:v>
              </c:pt>
              <c:pt idx="6">
                <c:v>-38.847872429954165</c:v>
              </c:pt>
              <c:pt idx="7">
                <c:v>-38.681205763287501</c:v>
              </c:pt>
              <c:pt idx="8">
                <c:v>-37.181205763287501</c:v>
              </c:pt>
              <c:pt idx="9">
                <c:v>-37.347872429954165</c:v>
              </c:pt>
              <c:pt idx="10">
                <c:v>-36.181205763287501</c:v>
              </c:pt>
              <c:pt idx="11">
                <c:v>-35.847872429954165</c:v>
              </c:pt>
              <c:pt idx="12">
                <c:v>-34.181205763287501</c:v>
              </c:pt>
              <c:pt idx="13">
                <c:v>-33.847872429954165</c:v>
              </c:pt>
              <c:pt idx="14">
                <c:v>-32.847872429954165</c:v>
              </c:pt>
              <c:pt idx="15">
                <c:v>-32.681205763287501</c:v>
              </c:pt>
              <c:pt idx="16">
                <c:v>-31.847872429954165</c:v>
              </c:pt>
              <c:pt idx="17">
                <c:v>-31.347872429954169</c:v>
              </c:pt>
              <c:pt idx="18">
                <c:v>-31.181205763287505</c:v>
              </c:pt>
              <c:pt idx="19">
                <c:v>-30.847872429954169</c:v>
              </c:pt>
              <c:pt idx="20">
                <c:v>-30.681205763287505</c:v>
              </c:pt>
              <c:pt idx="21">
                <c:v>-31.181205763287505</c:v>
              </c:pt>
              <c:pt idx="22">
                <c:v>-31.014539096620833</c:v>
              </c:pt>
              <c:pt idx="23">
                <c:v>-30.847872429954165</c:v>
              </c:pt>
              <c:pt idx="24">
                <c:v>-29.014539096620837</c:v>
              </c:pt>
              <c:pt idx="25">
                <c:v>-28.681205763287505</c:v>
              </c:pt>
              <c:pt idx="26">
                <c:v>-28.347872429954169</c:v>
              </c:pt>
              <c:pt idx="27">
                <c:v>-27.347872429954169</c:v>
              </c:pt>
              <c:pt idx="28">
                <c:v>-26.847872429954169</c:v>
              </c:pt>
              <c:pt idx="29">
                <c:v>-26.347872429954169</c:v>
              </c:pt>
              <c:pt idx="30">
                <c:v>-26.347872429954169</c:v>
              </c:pt>
              <c:pt idx="31">
                <c:v>-26.514539096620837</c:v>
              </c:pt>
              <c:pt idx="32">
                <c:v>-28.014539096620837</c:v>
              </c:pt>
              <c:pt idx="33">
                <c:v>-30.014539096620837</c:v>
              </c:pt>
              <c:pt idx="34">
                <c:v>-31.847872429954169</c:v>
              </c:pt>
              <c:pt idx="35">
                <c:v>-32.51453909662083</c:v>
              </c:pt>
              <c:pt idx="36">
                <c:v>-33.347872429954165</c:v>
              </c:pt>
              <c:pt idx="37">
                <c:v>-33.01453909662083</c:v>
              </c:pt>
              <c:pt idx="38">
                <c:v>-32.347872429954165</c:v>
              </c:pt>
              <c:pt idx="39">
                <c:v>-32.181205763287501</c:v>
              </c:pt>
              <c:pt idx="40">
                <c:v>-33.01453909662083</c:v>
              </c:pt>
              <c:pt idx="41">
                <c:v>-34.01453909662083</c:v>
              </c:pt>
              <c:pt idx="42">
                <c:v>-34.51453909662083</c:v>
              </c:pt>
              <c:pt idx="43">
                <c:v>-34.181205763287501</c:v>
              </c:pt>
              <c:pt idx="44">
                <c:v>-34.01453909662083</c:v>
              </c:pt>
              <c:pt idx="45">
                <c:v>-34.51453909662083</c:v>
              </c:pt>
              <c:pt idx="46">
                <c:v>-34.181205763287501</c:v>
              </c:pt>
              <c:pt idx="47">
                <c:v>-35.01453909662083</c:v>
              </c:pt>
              <c:pt idx="48">
                <c:v>-33.01453909662083</c:v>
              </c:pt>
              <c:pt idx="49">
                <c:v>-33.01453909662083</c:v>
              </c:pt>
              <c:pt idx="50">
                <c:v>-30.181205763287497</c:v>
              </c:pt>
              <c:pt idx="51">
                <c:v>-29.681205763287497</c:v>
              </c:pt>
              <c:pt idx="52">
                <c:v>-27.347872429954169</c:v>
              </c:pt>
              <c:pt idx="53">
                <c:v>-27.014539096620837</c:v>
              </c:pt>
              <c:pt idx="54">
                <c:v>-27.014539096620837</c:v>
              </c:pt>
              <c:pt idx="55">
                <c:v>-25.847872429954169</c:v>
              </c:pt>
              <c:pt idx="56">
                <c:v>-25.014539096620837</c:v>
              </c:pt>
              <c:pt idx="57">
                <c:v>-24.681205763287505</c:v>
              </c:pt>
              <c:pt idx="58">
                <c:v>-27.681205763287505</c:v>
              </c:pt>
              <c:pt idx="59">
                <c:v>-29.014539096620837</c:v>
              </c:pt>
              <c:pt idx="60">
                <c:v>-28.681205763287505</c:v>
              </c:pt>
              <c:pt idx="61">
                <c:v>-26.681205763287505</c:v>
              </c:pt>
              <c:pt idx="62">
                <c:v>-24.347872429954169</c:v>
              </c:pt>
              <c:pt idx="63">
                <c:v>-23.014539096620837</c:v>
              </c:pt>
              <c:pt idx="64">
                <c:v>-22.181205763287505</c:v>
              </c:pt>
              <c:pt idx="65">
                <c:v>-22.847872429954169</c:v>
              </c:pt>
              <c:pt idx="66">
                <c:v>-24.014539096620837</c:v>
              </c:pt>
              <c:pt idx="67">
                <c:v>-25.514539096620837</c:v>
              </c:pt>
              <c:pt idx="68">
                <c:v>-26.847872429954169</c:v>
              </c:pt>
              <c:pt idx="69">
                <c:v>-28.014539096620837</c:v>
              </c:pt>
              <c:pt idx="70">
                <c:v>-30.014539096620837</c:v>
              </c:pt>
              <c:pt idx="71">
                <c:v>-32.51453909662083</c:v>
              </c:pt>
              <c:pt idx="72">
                <c:v>-34.347872429954165</c:v>
              </c:pt>
              <c:pt idx="73">
                <c:v>-34.847872429954165</c:v>
              </c:pt>
              <c:pt idx="74">
                <c:v>-34.847872429954165</c:v>
              </c:pt>
              <c:pt idx="75">
                <c:v>-35.51453909662083</c:v>
              </c:pt>
              <c:pt idx="76">
                <c:v>-32.832392020015277</c:v>
              </c:pt>
              <c:pt idx="77">
                <c:v>-29.859374053059721</c:v>
              </c:pt>
              <c:pt idx="78">
                <c:v>-28.189765330720832</c:v>
              </c:pt>
              <c:pt idx="79">
                <c:v>-28.134301978704162</c:v>
              </c:pt>
              <c:pt idx="80">
                <c:v>-29.888776833820831</c:v>
              </c:pt>
              <c:pt idx="81">
                <c:v>-29.565700357787495</c:v>
              </c:pt>
              <c:pt idx="82">
                <c:v>-31.220525436837494</c:v>
              </c:pt>
              <c:pt idx="83">
                <c:v>-32.201267633870835</c:v>
              </c:pt>
              <c:pt idx="84">
                <c:v>-34.572118402037496</c:v>
              </c:pt>
              <c:pt idx="85">
                <c:v>-35.892350599620833</c:v>
              </c:pt>
              <c:pt idx="86">
                <c:v>-36.725395454987499</c:v>
              </c:pt>
              <c:pt idx="87">
                <c:v>-36.730572295937499</c:v>
              </c:pt>
              <c:pt idx="88">
                <c:v>-37.043380008787501</c:v>
              </c:pt>
              <c:pt idx="89">
                <c:v>-36.247597519670833</c:v>
              </c:pt>
              <c:pt idx="90">
                <c:v>-35.444426383787494</c:v>
              </c:pt>
              <c:pt idx="91">
                <c:v>-35.960941114204161</c:v>
              </c:pt>
              <c:pt idx="92">
                <c:v>-36.623053732287502</c:v>
              </c:pt>
              <c:pt idx="93">
                <c:v>-38.901062925637497</c:v>
              </c:pt>
              <c:pt idx="94">
                <c:v>-40.071574313104172</c:v>
              </c:pt>
              <c:pt idx="95">
                <c:v>-42.268823956804169</c:v>
              </c:pt>
              <c:pt idx="96">
                <c:v>-43.460008288954164</c:v>
              </c:pt>
              <c:pt idx="97">
                <c:v>-45.301697684004161</c:v>
              </c:pt>
              <c:pt idx="98">
                <c:v>-46.303977421487502</c:v>
              </c:pt>
              <c:pt idx="99">
                <c:v>-47.193141618154165</c:v>
              </c:pt>
              <c:pt idx="100">
                <c:v>-47.89378518525416</c:v>
              </c:pt>
              <c:pt idx="101">
                <c:v>-49.310930825420826</c:v>
              </c:pt>
              <c:pt idx="102">
                <c:v>-50.027864638004161</c:v>
              </c:pt>
              <c:pt idx="103">
                <c:v>-51.987220484670821</c:v>
              </c:pt>
              <c:pt idx="104">
                <c:v>-54.368376469670828</c:v>
              </c:pt>
              <c:pt idx="105">
                <c:v>-57.388661653087503</c:v>
              </c:pt>
              <c:pt idx="106">
                <c:v>-60.078456353637499</c:v>
              </c:pt>
              <c:pt idx="107">
                <c:v>-61.773982763837502</c:v>
              </c:pt>
              <c:pt idx="108">
                <c:v>-63.704899723170833</c:v>
              </c:pt>
              <c:pt idx="109">
                <c:v>-64.758605133487507</c:v>
              </c:pt>
              <c:pt idx="110">
                <c:v>-65.448650660804162</c:v>
              </c:pt>
              <c:pt idx="111">
                <c:v>-65.670978349737496</c:v>
              </c:pt>
              <c:pt idx="112">
                <c:v>-65.957685511070835</c:v>
              </c:pt>
              <c:pt idx="113">
                <c:v>-66.17802317615417</c:v>
              </c:pt>
              <c:pt idx="114">
                <c:v>-66.184866257920831</c:v>
              </c:pt>
              <c:pt idx="115">
                <c:v>-64.928742424470826</c:v>
              </c:pt>
              <c:pt idx="116">
                <c:v>-65.481358868387503</c:v>
              </c:pt>
              <c:pt idx="117">
                <c:v>-66.820873757854159</c:v>
              </c:pt>
              <c:pt idx="118">
                <c:v>-68.084757614154171</c:v>
              </c:pt>
              <c:pt idx="119">
                <c:v>-67.252075337720839</c:v>
              </c:pt>
              <c:pt idx="120">
                <c:v>-65.796376934404165</c:v>
              </c:pt>
              <c:pt idx="121">
                <c:v>-63.957753992687508</c:v>
              </c:pt>
              <c:pt idx="122">
                <c:v>-62.343863546520829</c:v>
              </c:pt>
              <c:pt idx="123">
                <c:v>-59.987492479637496</c:v>
              </c:pt>
              <c:pt idx="124">
                <c:v>-58.714727341820833</c:v>
              </c:pt>
              <c:pt idx="125">
                <c:v>-56.959686244804175</c:v>
              </c:pt>
              <c:pt idx="126">
                <c:v>-56.255727267304167</c:v>
              </c:pt>
              <c:pt idx="127">
                <c:v>-53.0551513995375</c:v>
              </c:pt>
              <c:pt idx="128">
                <c:v>-50.684638788487497</c:v>
              </c:pt>
              <c:pt idx="129">
                <c:v>-47.727719587120838</c:v>
              </c:pt>
              <c:pt idx="130">
                <c:v>-46.70264429692083</c:v>
              </c:pt>
              <c:pt idx="131">
                <c:v>-46.554121737104168</c:v>
              </c:pt>
              <c:pt idx="132">
                <c:v>-45.40375141525417</c:v>
              </c:pt>
              <c:pt idx="133">
                <c:v>-44.537570609770832</c:v>
              </c:pt>
              <c:pt idx="134">
                <c:v>-43.507502000737496</c:v>
              </c:pt>
              <c:pt idx="135">
                <c:v>-44.047154990637495</c:v>
              </c:pt>
              <c:pt idx="136">
                <c:v>-43.496569267754161</c:v>
              </c:pt>
              <c:pt idx="137">
                <c:v>-41.449049215987493</c:v>
              </c:pt>
              <c:pt idx="138">
                <c:v>-39.432090279020827</c:v>
              </c:pt>
              <c:pt idx="139">
                <c:v>-39.161794888954169</c:v>
              </c:pt>
              <c:pt idx="140">
                <c:v>-39.918615819020836</c:v>
              </c:pt>
              <c:pt idx="141">
                <c:v>-38.904063840470833</c:v>
              </c:pt>
              <c:pt idx="142">
                <c:v>-38.979264225804165</c:v>
              </c:pt>
              <c:pt idx="143">
                <c:v>-39.282981102754171</c:v>
              </c:pt>
              <c:pt idx="144">
                <c:v>-38.782489126437497</c:v>
              </c:pt>
              <c:pt idx="145">
                <c:v>-37.694448843554163</c:v>
              </c:pt>
              <c:pt idx="146">
                <c:v>-35.221073678337497</c:v>
              </c:pt>
              <c:pt idx="147">
                <c:v>-35.348094279454166</c:v>
              </c:pt>
              <c:pt idx="148">
                <c:v>-35.258752754291663</c:v>
              </c:pt>
              <c:pt idx="149">
                <c:v>-36.570269522312508</c:v>
              </c:pt>
              <c:pt idx="150">
                <c:v>-36.354964127450003</c:v>
              </c:pt>
              <c:pt idx="151">
                <c:v>-34.372666383733332</c:v>
              </c:pt>
              <c:pt idx="152">
                <c:v>-33.191836193216666</c:v>
              </c:pt>
              <c:pt idx="153">
                <c:v>-34.067735186233335</c:v>
              </c:pt>
              <c:pt idx="154">
                <c:v>-35.871302118449996</c:v>
              </c:pt>
              <c:pt idx="155">
                <c:v>-36.399787655466668</c:v>
              </c:pt>
              <c:pt idx="156">
                <c:v>-34.843363003783331</c:v>
              </c:pt>
              <c:pt idx="157">
                <c:v>-34.073193046083333</c:v>
              </c:pt>
              <c:pt idx="158">
                <c:v>-32.823662777316663</c:v>
              </c:pt>
              <c:pt idx="159">
                <c:v>-33.07523287155</c:v>
              </c:pt>
              <c:pt idx="160">
                <c:v>-32.570558462433333</c:v>
              </c:pt>
              <c:pt idx="161">
                <c:v>-32.745192968766673</c:v>
              </c:pt>
              <c:pt idx="162">
                <c:v>-32.080188164050007</c:v>
              </c:pt>
              <c:pt idx="163">
                <c:v>-30.994255316816666</c:v>
              </c:pt>
              <c:pt idx="164">
                <c:v>-29.6321954979</c:v>
              </c:pt>
              <c:pt idx="165">
                <c:v>-29.157584307516668</c:v>
              </c:pt>
              <c:pt idx="166">
                <c:v>-29.696040917216667</c:v>
              </c:pt>
              <c:pt idx="167">
                <c:v>-30.239187378666667</c:v>
              </c:pt>
              <c:pt idx="168">
                <c:v>-29.631397486466668</c:v>
              </c:pt>
              <c:pt idx="169">
                <c:v>-27.277619465533334</c:v>
              </c:pt>
              <c:pt idx="170">
                <c:v>-25.375470634400003</c:v>
              </c:pt>
              <c:pt idx="171">
                <c:v>-23.721283223583338</c:v>
              </c:pt>
              <c:pt idx="172">
                <c:v>-23.249031596133332</c:v>
              </c:pt>
              <c:pt idx="173">
                <c:v>-21.962280474416669</c:v>
              </c:pt>
              <c:pt idx="174">
                <c:v>-20.519733277683333</c:v>
              </c:pt>
              <c:pt idx="175">
                <c:v>-19.172137120216664</c:v>
              </c:pt>
              <c:pt idx="176">
                <c:v>-18.030019913666663</c:v>
              </c:pt>
              <c:pt idx="177">
                <c:v>-18.427745312599999</c:v>
              </c:pt>
              <c:pt idx="178">
                <c:v>-18.85302654523333</c:v>
              </c:pt>
              <c:pt idx="179">
                <c:v>-19.784427852499999</c:v>
              </c:pt>
              <c:pt idx="180">
                <c:v>-18.246722643200002</c:v>
              </c:pt>
              <c:pt idx="181">
                <c:v>-16.841823831383333</c:v>
              </c:pt>
              <c:pt idx="182">
                <c:v>-14.452618963266668</c:v>
              </c:pt>
              <c:pt idx="183">
                <c:v>-12.2906925549</c:v>
              </c:pt>
              <c:pt idx="184">
                <c:v>-10.78695074975</c:v>
              </c:pt>
              <c:pt idx="185">
                <c:v>-9.0017292817833336</c:v>
              </c:pt>
              <c:pt idx="186">
                <c:v>-9.3814449635999999</c:v>
              </c:pt>
              <c:pt idx="187">
                <c:v>-9.9027200921666676</c:v>
              </c:pt>
              <c:pt idx="188">
                <c:v>-11.639681422466667</c:v>
              </c:pt>
              <c:pt idx="189">
                <c:v>-11.231826852533333</c:v>
              </c:pt>
              <c:pt idx="190">
                <c:v>-10.250411420116668</c:v>
              </c:pt>
              <c:pt idx="191">
                <c:v>-8.6206880298499993</c:v>
              </c:pt>
              <c:pt idx="192">
                <c:v>-9.3361975021166668</c:v>
              </c:pt>
            </c:numLit>
          </c:val>
          <c:smooth val="0"/>
          <c:extLst>
            <c:ext xmlns:c16="http://schemas.microsoft.com/office/drawing/2014/chart" uri="{C3380CC4-5D6E-409C-BE32-E72D297353CC}">
              <c16:uniqueId val="{00000001-8991-47D7-BB88-8D099C483FB4}"/>
            </c:ext>
          </c:extLst>
        </c:ser>
        <c:ser>
          <c:idx val="1"/>
          <c:order val="1"/>
          <c:tx>
            <c:v>industria</c:v>
          </c:tx>
          <c:spPr>
            <a:ln w="25400">
              <a:solidFill>
                <a:schemeClr val="tx2"/>
              </a:solidFill>
              <a:prstDash val="solid"/>
            </a:ln>
          </c:spPr>
          <c:marker>
            <c:symbol val="none"/>
          </c:marker>
          <c:dLbls>
            <c:dLbl>
              <c:idx val="3"/>
              <c:layout>
                <c:manualLayout>
                  <c:x val="0.62082001584121516"/>
                  <c:y val="0.22652894194677278"/>
                </c:manualLayout>
              </c:layout>
              <c:tx>
                <c:rich>
                  <a:bodyPr/>
                  <a:lstStyle/>
                  <a:p>
                    <a:pPr>
                      <a:defRPr sz="700" b="1" i="0" u="none" strike="noStrike" baseline="0">
                        <a:solidFill>
                          <a:schemeClr val="tx1">
                            <a:lumMod val="50000"/>
                            <a:lumOff val="50000"/>
                          </a:schemeClr>
                        </a:solidFill>
                        <a:latin typeface="Arial"/>
                        <a:ea typeface="Arial"/>
                        <a:cs typeface="Arial"/>
                      </a:defRPr>
                    </a:pPr>
                    <a:r>
                      <a:rPr lang="en-US" baseline="0">
                        <a:solidFill>
                          <a:schemeClr val="tx1">
                            <a:lumMod val="50000"/>
                            <a:lumOff val="50000"/>
                          </a:schemeClr>
                        </a:solidFill>
                      </a:rPr>
                      <a:t>c</a:t>
                    </a:r>
                    <a:r>
                      <a:rPr lang="en-US">
                        <a:solidFill>
                          <a:schemeClr val="tx1">
                            <a:lumMod val="50000"/>
                            <a:lumOff val="50000"/>
                          </a:schemeClr>
                        </a:solidFill>
                      </a:rPr>
                      <a:t>onstrução</a:t>
                    </a: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8991-47D7-BB88-8D099C483FB4}"/>
                </c:ext>
              </c:extLst>
            </c:dLbl>
            <c:spPr>
              <a:noFill/>
              <a:ln>
                <a:noFill/>
              </a:ln>
              <a:effectLst/>
            </c:spPr>
            <c:txPr>
              <a:bodyPr/>
              <a:lstStyle/>
              <a:p>
                <a:pPr>
                  <a:defRPr baseline="0">
                    <a:solidFill>
                      <a:schemeClr val="tx1">
                        <a:lumMod val="50000"/>
                        <a:lumOff val="50000"/>
                      </a:schemeClr>
                    </a:solidFill>
                  </a:defRPr>
                </a:pPr>
                <a:endParaRPr lang="pt-PT"/>
              </a:p>
            </c:tx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205"/>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jan.19</c:v>
              </c:pt>
              <c:pt idx="195">
                <c:v> </c:v>
              </c:pt>
              <c:pt idx="196">
                <c:v> </c:v>
              </c:pt>
              <c:pt idx="197">
                <c:v> </c:v>
              </c:pt>
              <c:pt idx="198">
                <c:v> </c:v>
              </c:pt>
              <c:pt idx="199">
                <c:v> </c:v>
              </c:pt>
              <c:pt idx="200">
                <c:v> </c:v>
              </c:pt>
              <c:pt idx="201">
                <c:v> </c:v>
              </c:pt>
              <c:pt idx="202">
                <c:v> </c:v>
              </c:pt>
              <c:pt idx="203">
                <c:v> </c:v>
              </c:pt>
              <c:pt idx="204">
                <c:v> </c:v>
              </c:pt>
            </c:strLit>
          </c:cat>
          <c:val>
            <c:numLit>
              <c:formatCode>0.0</c:formatCode>
              <c:ptCount val="193"/>
              <c:pt idx="0">
                <c:v>-10.582745087365167</c:v>
              </c:pt>
              <c:pt idx="1">
                <c:v>-11.502711556339525</c:v>
              </c:pt>
              <c:pt idx="2">
                <c:v>-13.480478803424996</c:v>
              </c:pt>
              <c:pt idx="3">
                <c:v>-15.153231691647216</c:v>
              </c:pt>
              <c:pt idx="4">
                <c:v>-15.425225495313887</c:v>
              </c:pt>
              <c:pt idx="5">
                <c:v>-13.50376881109166</c:v>
              </c:pt>
              <c:pt idx="6">
                <c:v>-10.880567394869439</c:v>
              </c:pt>
              <c:pt idx="7">
                <c:v>-9.1656194078694408</c:v>
              </c:pt>
              <c:pt idx="8">
                <c:v>-8.3870233179805513</c:v>
              </c:pt>
              <c:pt idx="9">
                <c:v>-8.7268709322027735</c:v>
              </c:pt>
              <c:pt idx="10">
                <c:v>-9.8204461566472165</c:v>
              </c:pt>
              <c:pt idx="11">
                <c:v>-9.5964743342027727</c:v>
              </c:pt>
              <c:pt idx="12">
                <c:v>-8.1948060503138844</c:v>
              </c:pt>
              <c:pt idx="13">
                <c:v>-6.9794642193138854</c:v>
              </c:pt>
              <c:pt idx="14">
                <c:v>-7.00296143486944</c:v>
              </c:pt>
              <c:pt idx="15">
                <c:v>-7.4153248060916619</c:v>
              </c:pt>
              <c:pt idx="16">
                <c:v>-6.5738993028694397</c:v>
              </c:pt>
              <c:pt idx="17">
                <c:v>-4.9788161030916633</c:v>
              </c:pt>
              <c:pt idx="18">
                <c:v>-3.4691535720916638</c:v>
              </c:pt>
              <c:pt idx="19">
                <c:v>-1.7233843364249974</c:v>
              </c:pt>
              <c:pt idx="20">
                <c:v>-2.3147105972027746</c:v>
              </c:pt>
              <c:pt idx="21">
                <c:v>-3.2672484080916626</c:v>
              </c:pt>
              <c:pt idx="22">
                <c:v>-4.5002662325361058</c:v>
              </c:pt>
              <c:pt idx="23">
                <c:v>-5.599581765202772</c:v>
              </c:pt>
              <c:pt idx="24">
                <c:v>-5.4728772062027735</c:v>
              </c:pt>
              <c:pt idx="25">
                <c:v>-6.839402529313884</c:v>
              </c:pt>
              <c:pt idx="26">
                <c:v>-6.9447838149805508</c:v>
              </c:pt>
              <c:pt idx="27">
                <c:v>-6.1380854314249964</c:v>
              </c:pt>
              <c:pt idx="28">
                <c:v>-5.8236637422027728</c:v>
              </c:pt>
              <c:pt idx="29">
                <c:v>-6.2437120416472176</c:v>
              </c:pt>
              <c:pt idx="30">
                <c:v>-8.7103912998694408</c:v>
              </c:pt>
              <c:pt idx="31">
                <c:v>-8.2044969229805513</c:v>
              </c:pt>
              <c:pt idx="32">
                <c:v>-6.7879128688694399</c:v>
              </c:pt>
              <c:pt idx="33">
                <c:v>-4.1073408488694403</c:v>
              </c:pt>
              <c:pt idx="34">
                <c:v>-3.2386268394249949</c:v>
              </c:pt>
              <c:pt idx="35">
                <c:v>-3.427418608313884</c:v>
              </c:pt>
              <c:pt idx="36">
                <c:v>-4.3163727854249947</c:v>
              </c:pt>
              <c:pt idx="37">
                <c:v>-4.7894752413138839</c:v>
              </c:pt>
              <c:pt idx="38">
                <c:v>-5.5026942074249954</c:v>
              </c:pt>
              <c:pt idx="39">
                <c:v>-6.1340804515361071</c:v>
              </c:pt>
              <c:pt idx="40">
                <c:v>-6.4408083807583294</c:v>
              </c:pt>
              <c:pt idx="41">
                <c:v>-5.2588810795361072</c:v>
              </c:pt>
              <c:pt idx="42">
                <c:v>-3.3571775445361074</c:v>
              </c:pt>
              <c:pt idx="43">
                <c:v>-2.2446228707583296</c:v>
              </c:pt>
              <c:pt idx="44">
                <c:v>-1.2907419120916632</c:v>
              </c:pt>
              <c:pt idx="45">
                <c:v>-1.9491100349805517</c:v>
              </c:pt>
              <c:pt idx="46">
                <c:v>-0.88725676675832998</c:v>
              </c:pt>
              <c:pt idx="47">
                <c:v>-1.2359412963138847</c:v>
              </c:pt>
              <c:pt idx="48">
                <c:v>-6.3672873758329862E-2</c:v>
              </c:pt>
              <c:pt idx="49">
                <c:v>0.65826740135278106</c:v>
              </c:pt>
              <c:pt idx="50">
                <c:v>2.0706029706861138</c:v>
              </c:pt>
              <c:pt idx="51">
                <c:v>2.5598381734638913</c:v>
              </c:pt>
              <c:pt idx="52">
                <c:v>2.5250314240194469</c:v>
              </c:pt>
              <c:pt idx="53">
                <c:v>2.7942416870194471</c:v>
              </c:pt>
              <c:pt idx="54">
                <c:v>2.0754080350194468</c:v>
              </c:pt>
              <c:pt idx="55">
                <c:v>1.9719911455750025</c:v>
              </c:pt>
              <c:pt idx="56">
                <c:v>2.3852929657972251</c:v>
              </c:pt>
              <c:pt idx="57">
                <c:v>2.8575500889083365</c:v>
              </c:pt>
              <c:pt idx="58">
                <c:v>3.3961634332416692</c:v>
              </c:pt>
              <c:pt idx="59">
                <c:v>3.1518652665750029</c:v>
              </c:pt>
              <c:pt idx="60">
                <c:v>3.447513088797225</c:v>
              </c:pt>
              <c:pt idx="61">
                <c:v>2.9864013624638921</c:v>
              </c:pt>
              <c:pt idx="62">
                <c:v>2.073513185908336</c:v>
              </c:pt>
              <c:pt idx="63">
                <c:v>0.80417856835278023</c:v>
              </c:pt>
              <c:pt idx="64">
                <c:v>-1.9581876158694413</c:v>
              </c:pt>
              <c:pt idx="65">
                <c:v>-4.0406669773138857</c:v>
              </c:pt>
              <c:pt idx="66">
                <c:v>-4.8232649076472169</c:v>
              </c:pt>
              <c:pt idx="67">
                <c:v>-3.2770927049805518</c:v>
              </c:pt>
              <c:pt idx="68">
                <c:v>-4.1793468047583291</c:v>
              </c:pt>
              <c:pt idx="69">
                <c:v>-9.3383162489805525</c:v>
              </c:pt>
              <c:pt idx="70">
                <c:v>-16.541376582647217</c:v>
              </c:pt>
              <c:pt idx="71">
                <c:v>-23.453110103647219</c:v>
              </c:pt>
              <c:pt idx="72">
                <c:v>-27.364705639536108</c:v>
              </c:pt>
              <c:pt idx="73">
                <c:v>-30.54217838075833</c:v>
              </c:pt>
              <c:pt idx="74">
                <c:v>-29.551899011202774</c:v>
              </c:pt>
              <c:pt idx="75">
                <c:v>-30.172332186647214</c:v>
              </c:pt>
              <c:pt idx="76">
                <c:v>-28.075416237984257</c:v>
              </c:pt>
              <c:pt idx="77">
                <c:v>-27.616755442987962</c:v>
              </c:pt>
              <c:pt idx="78">
                <c:v>-24.28769440350278</c:v>
              </c:pt>
              <c:pt idx="79">
                <c:v>-21.377347368847222</c:v>
              </c:pt>
              <c:pt idx="80">
                <c:v>-17.023407284413892</c:v>
              </c:pt>
              <c:pt idx="81">
                <c:v>-14.337316457125</c:v>
              </c:pt>
              <c:pt idx="82">
                <c:v>-13.065263312769446</c:v>
              </c:pt>
              <c:pt idx="83">
                <c:v>-13.949421392858333</c:v>
              </c:pt>
              <c:pt idx="84">
                <c:v>-13.703119928725</c:v>
              </c:pt>
              <c:pt idx="85">
                <c:v>-13.262102870002778</c:v>
              </c:pt>
              <c:pt idx="86">
                <c:v>-12.29382749631389</c:v>
              </c:pt>
              <c:pt idx="87">
                <c:v>-11.328328053013891</c:v>
              </c:pt>
              <c:pt idx="88">
                <c:v>-11.178541914769447</c:v>
              </c:pt>
              <c:pt idx="89">
                <c:v>-11.380083737813891</c:v>
              </c:pt>
              <c:pt idx="90">
                <c:v>-10.817037271336114</c:v>
              </c:pt>
              <c:pt idx="91">
                <c:v>-9.2580773607361131</c:v>
              </c:pt>
              <c:pt idx="92">
                <c:v>-6.6513910210250016</c:v>
              </c:pt>
              <c:pt idx="93">
                <c:v>-6.6560185332805561</c:v>
              </c:pt>
              <c:pt idx="94">
                <c:v>-6.9082497291138898</c:v>
              </c:pt>
              <c:pt idx="95">
                <c:v>-8.6640555085138899</c:v>
              </c:pt>
              <c:pt idx="96">
                <c:v>-8.2542743184472229</c:v>
              </c:pt>
              <c:pt idx="97">
                <c:v>-7.8398481572138898</c:v>
              </c:pt>
              <c:pt idx="98">
                <c:v>-8.5431721442138908</c:v>
              </c:pt>
              <c:pt idx="99">
                <c:v>-9.3045404315583351</c:v>
              </c:pt>
              <c:pt idx="100">
                <c:v>-11.586183072202779</c:v>
              </c:pt>
              <c:pt idx="101">
                <c:v>-12.812607293391666</c:v>
              </c:pt>
              <c:pt idx="102">
                <c:v>-12.062180414080556</c:v>
              </c:pt>
              <c:pt idx="103">
                <c:v>-12.488053552336112</c:v>
              </c:pt>
              <c:pt idx="104">
                <c:v>-13.719149396636112</c:v>
              </c:pt>
              <c:pt idx="105">
                <c:v>-16.137186686158334</c:v>
              </c:pt>
              <c:pt idx="106">
                <c:v>-17.407978053469446</c:v>
              </c:pt>
              <c:pt idx="107">
                <c:v>-18.233454057258331</c:v>
              </c:pt>
              <c:pt idx="108">
                <c:v>-19.811211584491669</c:v>
              </c:pt>
              <c:pt idx="109">
                <c:v>-20.215618072024998</c:v>
              </c:pt>
              <c:pt idx="110">
                <c:v>-19.245583048880558</c:v>
              </c:pt>
              <c:pt idx="111">
                <c:v>-18.386754345402778</c:v>
              </c:pt>
              <c:pt idx="112">
                <c:v>-18.647474276625001</c:v>
              </c:pt>
              <c:pt idx="113">
                <c:v>-18.345596093936109</c:v>
              </c:pt>
              <c:pt idx="114">
                <c:v>-18.500836726680557</c:v>
              </c:pt>
              <c:pt idx="115">
                <c:v>-16.211107262436112</c:v>
              </c:pt>
              <c:pt idx="116">
                <c:v>-16.033626568225003</c:v>
              </c:pt>
              <c:pt idx="117">
                <c:v>-16.345625467191667</c:v>
              </c:pt>
              <c:pt idx="118">
                <c:v>-18.299475639869446</c:v>
              </c:pt>
              <c:pt idx="119">
                <c:v>-17.982198276891666</c:v>
              </c:pt>
              <c:pt idx="120">
                <c:v>-17.781824591947224</c:v>
              </c:pt>
              <c:pt idx="121">
                <c:v>-16.859876326624999</c:v>
              </c:pt>
              <c:pt idx="122">
                <c:v>-16.632345429391666</c:v>
              </c:pt>
              <c:pt idx="123">
                <c:v>-16.049447643169444</c:v>
              </c:pt>
              <c:pt idx="124">
                <c:v>-15.184043670191668</c:v>
              </c:pt>
              <c:pt idx="125">
                <c:v>-14.864068444580555</c:v>
              </c:pt>
              <c:pt idx="126">
                <c:v>-13.701542013358335</c:v>
              </c:pt>
              <c:pt idx="127">
                <c:v>-11.908018498358333</c:v>
              </c:pt>
              <c:pt idx="128">
                <c:v>-9.9235221055361134</c:v>
              </c:pt>
              <c:pt idx="129">
                <c:v>-8.9254066581250004</c:v>
              </c:pt>
              <c:pt idx="130">
                <c:v>-8.7003283448805568</c:v>
              </c:pt>
              <c:pt idx="131">
                <c:v>-7.8674643133138895</c:v>
              </c:pt>
              <c:pt idx="132">
                <c:v>-6.6011951450916664</c:v>
              </c:pt>
              <c:pt idx="133">
                <c:v>-6.3553627858361113</c:v>
              </c:pt>
              <c:pt idx="134">
                <c:v>-6.128574762936112</c:v>
              </c:pt>
              <c:pt idx="135">
                <c:v>-5.8406915807805566</c:v>
              </c:pt>
              <c:pt idx="136">
                <c:v>-5.5205581425472232</c:v>
              </c:pt>
              <c:pt idx="137">
                <c:v>-6.2453289480250014</c:v>
              </c:pt>
              <c:pt idx="138">
                <c:v>-6.1056300819472229</c:v>
              </c:pt>
              <c:pt idx="139">
                <c:v>-5.1738225064583343</c:v>
              </c:pt>
              <c:pt idx="140">
                <c:v>-3.9243822753916677</c:v>
              </c:pt>
              <c:pt idx="141">
                <c:v>-3.7453662971250004</c:v>
              </c:pt>
              <c:pt idx="142">
                <c:v>-3.8986958813138894</c:v>
              </c:pt>
              <c:pt idx="143">
                <c:v>-3.8126041770138897</c:v>
              </c:pt>
              <c:pt idx="144">
                <c:v>-3.9760619149583341</c:v>
              </c:pt>
              <c:pt idx="145">
                <c:v>-3.8353752377694454</c:v>
              </c:pt>
              <c:pt idx="146">
                <c:v>-3.2644619232805567</c:v>
              </c:pt>
              <c:pt idx="147">
                <c:v>-1.7101105245805559</c:v>
              </c:pt>
              <c:pt idx="148">
                <c:v>-0.36842631910555584</c:v>
              </c:pt>
              <c:pt idx="149">
                <c:v>-0.14483203554166668</c:v>
              </c:pt>
              <c:pt idx="150">
                <c:v>0.19902623898888885</c:v>
              </c:pt>
              <c:pt idx="151">
                <c:v>-9.7941413400000163E-2</c:v>
              </c:pt>
              <c:pt idx="152">
                <c:v>-3.0004363955555575E-2</c:v>
              </c:pt>
              <c:pt idx="153">
                <c:v>-0.97568359667777782</c:v>
              </c:pt>
              <c:pt idx="154">
                <c:v>-1.6166852573666668</c:v>
              </c:pt>
              <c:pt idx="155">
                <c:v>-2.0352434709555554</c:v>
              </c:pt>
              <c:pt idx="156">
                <c:v>-1.4752241379777775</c:v>
              </c:pt>
              <c:pt idx="157">
                <c:v>-1.0692384543111111</c:v>
              </c:pt>
              <c:pt idx="158">
                <c:v>-1.1776773882111111</c:v>
              </c:pt>
              <c:pt idx="159">
                <c:v>-1.7212214489111108</c:v>
              </c:pt>
              <c:pt idx="160">
                <c:v>-1.7423344046222222</c:v>
              </c:pt>
              <c:pt idx="161">
                <c:v>-1.1819714841888886</c:v>
              </c:pt>
              <c:pt idx="162">
                <c:v>-0.87515096519999991</c:v>
              </c:pt>
              <c:pt idx="163">
                <c:v>-0.98513666410000011</c:v>
              </c:pt>
              <c:pt idx="164">
                <c:v>-0.98299430210000027</c:v>
              </c:pt>
              <c:pt idx="165">
                <c:v>-0.59753696295555581</c:v>
              </c:pt>
              <c:pt idx="166">
                <c:v>0.11821991865555553</c:v>
              </c:pt>
              <c:pt idx="167">
                <c:v>0.71852840063333334</c:v>
              </c:pt>
              <c:pt idx="168">
                <c:v>1.1158086312777782</c:v>
              </c:pt>
              <c:pt idx="169">
                <c:v>1.2566722755555555</c:v>
              </c:pt>
              <c:pt idx="170">
                <c:v>1.3901660300000003</c:v>
              </c:pt>
              <c:pt idx="171">
                <c:v>2.1478106099111112</c:v>
              </c:pt>
              <c:pt idx="172">
                <c:v>2.3222517372000002</c:v>
              </c:pt>
              <c:pt idx="173">
                <c:v>2.7030972943888893</c:v>
              </c:pt>
              <c:pt idx="174">
                <c:v>1.9963584369888892</c:v>
              </c:pt>
              <c:pt idx="175">
                <c:v>1.758015334966667</c:v>
              </c:pt>
              <c:pt idx="176">
                <c:v>1.7648615635222225</c:v>
              </c:pt>
              <c:pt idx="177">
                <c:v>2.4716988498555552</c:v>
              </c:pt>
              <c:pt idx="178">
                <c:v>2.9808469144222216</c:v>
              </c:pt>
              <c:pt idx="179">
                <c:v>3.4856839264000001</c:v>
              </c:pt>
              <c:pt idx="180">
                <c:v>3.190313877744444</c:v>
              </c:pt>
              <c:pt idx="181">
                <c:v>2.8796533149000001</c:v>
              </c:pt>
              <c:pt idx="182">
                <c:v>2.0622934082888889</c:v>
              </c:pt>
              <c:pt idx="183">
                <c:v>1.1073788553222221</c:v>
              </c:pt>
              <c:pt idx="184">
                <c:v>0.42356370007777783</c:v>
              </c:pt>
              <c:pt idx="185">
                <c:v>2.0497592811111076E-2</c:v>
              </c:pt>
              <c:pt idx="186">
                <c:v>0.2941738063444444</c:v>
              </c:pt>
              <c:pt idx="187">
                <c:v>0.97528501413333346</c:v>
              </c:pt>
              <c:pt idx="188">
                <c:v>0.40525687625555579</c:v>
              </c:pt>
              <c:pt idx="189">
                <c:v>-0.24732553265555532</c:v>
              </c:pt>
              <c:pt idx="190">
                <c:v>-1.005525774433333</c:v>
              </c:pt>
              <c:pt idx="191">
                <c:v>-0.61099221732222198</c:v>
              </c:pt>
              <c:pt idx="192">
                <c:v>-0.97767795366666643</c:v>
              </c:pt>
            </c:numLit>
          </c:val>
          <c:smooth val="0"/>
          <c:extLst>
            <c:ext xmlns:c16="http://schemas.microsoft.com/office/drawing/2014/chart" uri="{C3380CC4-5D6E-409C-BE32-E72D297353CC}">
              <c16:uniqueId val="{00000003-8991-47D7-BB88-8D099C483FB4}"/>
            </c:ext>
          </c:extLst>
        </c:ser>
        <c:ser>
          <c:idx val="2"/>
          <c:order val="2"/>
          <c:tx>
            <c:v>comercio</c:v>
          </c:tx>
          <c:spPr>
            <a:ln w="38100">
              <a:solidFill>
                <a:schemeClr val="accent2"/>
              </a:solidFill>
              <a:prstDash val="solid"/>
            </a:ln>
          </c:spPr>
          <c:marker>
            <c:symbol val="none"/>
          </c:marker>
          <c:dLbls>
            <c:dLbl>
              <c:idx val="21"/>
              <c:layout>
                <c:manualLayout>
                  <c:x val="4.0592337200453528E-2"/>
                  <c:y val="7.1952135015381141E-2"/>
                </c:manualLayout>
              </c:layout>
              <c:tx>
                <c:rich>
                  <a:bodyPr/>
                  <a:lstStyle/>
                  <a:p>
                    <a:pPr>
                      <a:defRPr sz="700" b="1" i="0" u="none" strike="noStrike" baseline="0">
                        <a:solidFill>
                          <a:schemeClr val="accent2"/>
                        </a:solidFill>
                        <a:latin typeface="Arial"/>
                        <a:ea typeface="Arial"/>
                        <a:cs typeface="Arial"/>
                      </a:defRPr>
                    </a:pPr>
                    <a:r>
                      <a:rPr lang="en-US" baseline="0">
                        <a:solidFill>
                          <a:schemeClr val="accent2"/>
                        </a:solidFill>
                      </a:rPr>
                      <a:t>c</a:t>
                    </a:r>
                    <a:r>
                      <a:rPr lang="en-US">
                        <a:solidFill>
                          <a:schemeClr val="accent2"/>
                        </a:solidFill>
                      </a:rPr>
                      <a:t>omércio </a:t>
                    </a: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8991-47D7-BB88-8D099C483FB4}"/>
                </c:ext>
              </c:extLst>
            </c:dLbl>
            <c:spPr>
              <a:noFill/>
              <a:ln>
                <a:noFill/>
              </a:ln>
              <a:effectLst/>
            </c:spPr>
            <c:txPr>
              <a:bodyPr/>
              <a:lstStyle/>
              <a:p>
                <a:pPr>
                  <a:defRPr baseline="0">
                    <a:solidFill>
                      <a:schemeClr val="accent2"/>
                    </a:solidFill>
                  </a:defRPr>
                </a:pPr>
                <a:endParaRPr lang="pt-PT"/>
              </a:p>
            </c:tx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205"/>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jan.19</c:v>
              </c:pt>
              <c:pt idx="195">
                <c:v> </c:v>
              </c:pt>
              <c:pt idx="196">
                <c:v> </c:v>
              </c:pt>
              <c:pt idx="197">
                <c:v> </c:v>
              </c:pt>
              <c:pt idx="198">
                <c:v> </c:v>
              </c:pt>
              <c:pt idx="199">
                <c:v> </c:v>
              </c:pt>
              <c:pt idx="200">
                <c:v> </c:v>
              </c:pt>
              <c:pt idx="201">
                <c:v> </c:v>
              </c:pt>
              <c:pt idx="202">
                <c:v> </c:v>
              </c:pt>
              <c:pt idx="203">
                <c:v> </c:v>
              </c:pt>
              <c:pt idx="204">
                <c:v> </c:v>
              </c:pt>
            </c:strLit>
          </c:cat>
          <c:val>
            <c:numLit>
              <c:formatCode>0.0</c:formatCode>
              <c:ptCount val="193"/>
              <c:pt idx="0">
                <c:v>-12.836829844536325</c:v>
              </c:pt>
              <c:pt idx="1">
                <c:v>-11.556633927459401</c:v>
              </c:pt>
              <c:pt idx="2">
                <c:v>-12.027628625826923</c:v>
              </c:pt>
              <c:pt idx="3">
                <c:v>-12.092715755972222</c:v>
              </c:pt>
              <c:pt idx="4">
                <c:v>-13.185702262527778</c:v>
              </c:pt>
              <c:pt idx="5">
                <c:v>-12.791534177416667</c:v>
              </c:pt>
              <c:pt idx="6">
                <c:v>-12.265369704861113</c:v>
              </c:pt>
              <c:pt idx="7">
                <c:v>-9.665342025527778</c:v>
              </c:pt>
              <c:pt idx="8">
                <c:v>-7.5406678333055561</c:v>
              </c:pt>
              <c:pt idx="9">
                <c:v>-5.6178647467500005</c:v>
              </c:pt>
              <c:pt idx="10">
                <c:v>-4.9402431895277781</c:v>
              </c:pt>
              <c:pt idx="11">
                <c:v>-4.5194215304166674</c:v>
              </c:pt>
              <c:pt idx="12">
                <c:v>-4.2576740231944443</c:v>
              </c:pt>
              <c:pt idx="13">
                <c:v>-5.671120472527778</c:v>
              </c:pt>
              <c:pt idx="14">
                <c:v>-7.5138740074166677</c:v>
              </c:pt>
              <c:pt idx="15">
                <c:v>-8.275211452194446</c:v>
              </c:pt>
              <c:pt idx="16">
                <c:v>-4.9820722657500012</c:v>
              </c:pt>
              <c:pt idx="17">
                <c:v>-2.3962785830833333</c:v>
              </c:pt>
              <c:pt idx="18">
                <c:v>-0.12207232297222174</c:v>
              </c:pt>
              <c:pt idx="19">
                <c:v>-1.3320424891944442</c:v>
              </c:pt>
              <c:pt idx="20">
                <c:v>-1.3788188538611106</c:v>
              </c:pt>
              <c:pt idx="21">
                <c:v>-2.8448145540833334</c:v>
              </c:pt>
              <c:pt idx="22">
                <c:v>-3.7580959087499992</c:v>
              </c:pt>
              <c:pt idx="23">
                <c:v>-4.3581677208611111</c:v>
              </c:pt>
              <c:pt idx="24">
                <c:v>-4.7135133014166666</c:v>
              </c:pt>
              <c:pt idx="25">
                <c:v>-5.1859258340833341</c:v>
              </c:pt>
              <c:pt idx="26">
                <c:v>-4.9788912530833338</c:v>
              </c:pt>
              <c:pt idx="27">
                <c:v>-5.5874654630833334</c:v>
              </c:pt>
              <c:pt idx="28">
                <c:v>-5.0985356909722226</c:v>
              </c:pt>
              <c:pt idx="29">
                <c:v>-6.3577937299722223</c:v>
              </c:pt>
              <c:pt idx="30">
                <c:v>-7.5757714144166668</c:v>
              </c:pt>
              <c:pt idx="31">
                <c:v>-9.784423638749999</c:v>
              </c:pt>
              <c:pt idx="32">
                <c:v>-10.685095327527778</c:v>
              </c:pt>
              <c:pt idx="33">
                <c:v>-11.344084006972222</c:v>
              </c:pt>
              <c:pt idx="34">
                <c:v>-11.235248728305557</c:v>
              </c:pt>
              <c:pt idx="35">
                <c:v>-8.8787004503055567</c:v>
              </c:pt>
              <c:pt idx="36">
                <c:v>-6.7362867279722218</c:v>
              </c:pt>
              <c:pt idx="37">
                <c:v>-5.2018484069722222</c:v>
              </c:pt>
              <c:pt idx="38">
                <c:v>-7.7013402697500011</c:v>
              </c:pt>
              <c:pt idx="39">
                <c:v>-7.6284905938611098</c:v>
              </c:pt>
              <c:pt idx="40">
                <c:v>-9.2160119113055554</c:v>
              </c:pt>
              <c:pt idx="41">
                <c:v>-7.2375211573055553</c:v>
              </c:pt>
              <c:pt idx="42">
                <c:v>-7.3050332567499998</c:v>
              </c:pt>
              <c:pt idx="43">
                <c:v>-6.6183530890833326</c:v>
              </c:pt>
              <c:pt idx="44">
                <c:v>-6.2750013666388886</c:v>
              </c:pt>
              <c:pt idx="45">
                <c:v>-4.3069134751944445</c:v>
              </c:pt>
              <c:pt idx="46">
                <c:v>-2.9145481351944453</c:v>
              </c:pt>
              <c:pt idx="47">
                <c:v>-3.0792304813055558</c:v>
              </c:pt>
              <c:pt idx="48">
                <c:v>-4.3598600300833334</c:v>
              </c:pt>
              <c:pt idx="49">
                <c:v>-3.7137637945277775</c:v>
              </c:pt>
              <c:pt idx="50">
                <c:v>-3.7351004787500002</c:v>
              </c:pt>
              <c:pt idx="51">
                <c:v>-3.5717996970833332</c:v>
              </c:pt>
              <c:pt idx="52">
                <c:v>-3.4442995600833335</c:v>
              </c:pt>
              <c:pt idx="53">
                <c:v>-2.5845732541944439</c:v>
              </c:pt>
              <c:pt idx="54">
                <c:v>-2.8567884489722224</c:v>
              </c:pt>
              <c:pt idx="55">
                <c:v>-3.428159754527778</c:v>
              </c:pt>
              <c:pt idx="56">
                <c:v>-4.2005486177499991</c:v>
              </c:pt>
              <c:pt idx="57">
                <c:v>-3.9489558995277778</c:v>
              </c:pt>
              <c:pt idx="58">
                <c:v>-3.4780377811944443</c:v>
              </c:pt>
              <c:pt idx="59">
                <c:v>-2.5723325118611111</c:v>
              </c:pt>
              <c:pt idx="60">
                <c:v>-2.1146472159722216</c:v>
              </c:pt>
              <c:pt idx="61">
                <c:v>-2.0750965036388886</c:v>
              </c:pt>
              <c:pt idx="62">
                <c:v>-1.9145227203055553</c:v>
              </c:pt>
              <c:pt idx="63">
                <c:v>-2.9106428110833336</c:v>
              </c:pt>
              <c:pt idx="64">
                <c:v>-4.2099701068611113</c:v>
              </c:pt>
              <c:pt idx="65">
                <c:v>-7.476097050083335</c:v>
              </c:pt>
              <c:pt idx="66">
                <c:v>-9.8078274073055578</c:v>
              </c:pt>
              <c:pt idx="67">
                <c:v>-11.232945248305555</c:v>
              </c:pt>
              <c:pt idx="68">
                <c:v>-11.523338613083332</c:v>
              </c:pt>
              <c:pt idx="69">
                <c:v>-12.615380220416666</c:v>
              </c:pt>
              <c:pt idx="70">
                <c:v>-14.782248273083335</c:v>
              </c:pt>
              <c:pt idx="71">
                <c:v>-17.392927768305555</c:v>
              </c:pt>
              <c:pt idx="72">
                <c:v>-18.033700562638888</c:v>
              </c:pt>
              <c:pt idx="73">
                <c:v>-19.877798667638888</c:v>
              </c:pt>
              <c:pt idx="74">
                <c:v>-20.367012720527779</c:v>
              </c:pt>
              <c:pt idx="75">
                <c:v>-21.441224034638889</c:v>
              </c:pt>
              <c:pt idx="76">
                <c:v>-20.028572379513889</c:v>
              </c:pt>
              <c:pt idx="77">
                <c:v>-17.781141492288889</c:v>
              </c:pt>
              <c:pt idx="78">
                <c:v>-14.907995828763889</c:v>
              </c:pt>
              <c:pt idx="79">
                <c:v>-12.481793520208333</c:v>
              </c:pt>
              <c:pt idx="80">
                <c:v>-9.9280879941861109</c:v>
              </c:pt>
              <c:pt idx="81">
                <c:v>-7.6839944679305558</c:v>
              </c:pt>
              <c:pt idx="82">
                <c:v>-6.4255596995861106</c:v>
              </c:pt>
              <c:pt idx="83">
                <c:v>-5.8577555473749996</c:v>
              </c:pt>
              <c:pt idx="84">
                <c:v>-5.8660484268083337</c:v>
              </c:pt>
              <c:pt idx="85">
                <c:v>-4.4923358849305552</c:v>
              </c:pt>
              <c:pt idx="86">
                <c:v>-4.0309267100749997</c:v>
              </c:pt>
              <c:pt idx="87">
                <c:v>-2.6606180428305559</c:v>
              </c:pt>
              <c:pt idx="88">
                <c:v>-2.6228800546638893</c:v>
              </c:pt>
              <c:pt idx="89">
                <c:v>-2.5362213022750004</c:v>
              </c:pt>
              <c:pt idx="90">
                <c:v>-3.6028445907861113</c:v>
              </c:pt>
              <c:pt idx="91">
                <c:v>-4.2699908177750006</c:v>
              </c:pt>
              <c:pt idx="92">
                <c:v>-5.6337648361861108</c:v>
              </c:pt>
              <c:pt idx="93">
                <c:v>-6.7550542568861118</c:v>
              </c:pt>
              <c:pt idx="94">
                <c:v>-7.4641557273750001</c:v>
              </c:pt>
              <c:pt idx="95">
                <c:v>-7.8474383104416674</c:v>
              </c:pt>
              <c:pt idx="96">
                <c:v>-7.1387968001083344</c:v>
              </c:pt>
              <c:pt idx="97">
                <c:v>-7.4206514247972235</c:v>
              </c:pt>
              <c:pt idx="98">
                <c:v>-8.6237989028083337</c:v>
              </c:pt>
              <c:pt idx="99">
                <c:v>-12.061140607075002</c:v>
              </c:pt>
              <c:pt idx="100">
                <c:v>-15.076061604008336</c:v>
              </c:pt>
              <c:pt idx="101">
                <c:v>-16.707565643963889</c:v>
              </c:pt>
              <c:pt idx="102">
                <c:v>-18.232133458252779</c:v>
              </c:pt>
              <c:pt idx="103">
                <c:v>-18.602185840030554</c:v>
              </c:pt>
              <c:pt idx="104">
                <c:v>-19.339239225463889</c:v>
              </c:pt>
              <c:pt idx="105">
                <c:v>-19.070705929175002</c:v>
              </c:pt>
              <c:pt idx="106">
                <c:v>-20.805125064141667</c:v>
              </c:pt>
              <c:pt idx="107">
                <c:v>-22.017780874086114</c:v>
              </c:pt>
              <c:pt idx="108">
                <c:v>-22.292623455986114</c:v>
              </c:pt>
              <c:pt idx="109">
                <c:v>-21.23112260748611</c:v>
              </c:pt>
              <c:pt idx="110">
                <c:v>-20.402264947052775</c:v>
              </c:pt>
              <c:pt idx="111">
                <c:v>-19.714299066808334</c:v>
              </c:pt>
              <c:pt idx="112">
                <c:v>-20.435576259397219</c:v>
              </c:pt>
              <c:pt idx="113">
                <c:v>-20.157004492075</c:v>
              </c:pt>
              <c:pt idx="114">
                <c:v>-20.388822250486111</c:v>
              </c:pt>
              <c:pt idx="115">
                <c:v>-19.69395142206389</c:v>
              </c:pt>
              <c:pt idx="116">
                <c:v>-20.405818536130557</c:v>
              </c:pt>
              <c:pt idx="117">
                <c:v>-20.852832971086116</c:v>
              </c:pt>
              <c:pt idx="118">
                <c:v>-20.052373277819445</c:v>
              </c:pt>
              <c:pt idx="119">
                <c:v>-19.397156665908337</c:v>
              </c:pt>
              <c:pt idx="120">
                <c:v>-19.053336792997225</c:v>
              </c:pt>
              <c:pt idx="121">
                <c:v>-18.581027204363892</c:v>
              </c:pt>
              <c:pt idx="122">
                <c:v>-17.319283934619445</c:v>
              </c:pt>
              <c:pt idx="123">
                <c:v>-15.89375261639722</c:v>
              </c:pt>
              <c:pt idx="124">
                <c:v>-15.033995213908332</c:v>
              </c:pt>
              <c:pt idx="125">
                <c:v>-14.19417142858611</c:v>
              </c:pt>
              <c:pt idx="126">
                <c:v>-12.846681776130554</c:v>
              </c:pt>
              <c:pt idx="127">
                <c:v>-11.409900884419443</c:v>
              </c:pt>
              <c:pt idx="128">
                <c:v>-9.3327380861416671</c:v>
              </c:pt>
              <c:pt idx="129">
                <c:v>-7.4623779997972228</c:v>
              </c:pt>
              <c:pt idx="130">
                <c:v>-5.3709537195416672</c:v>
              </c:pt>
              <c:pt idx="131">
                <c:v>-3.6916761436416667</c:v>
              </c:pt>
              <c:pt idx="132">
                <c:v>-3.0190429326305552</c:v>
              </c:pt>
              <c:pt idx="133">
                <c:v>-2.0259116259083334</c:v>
              </c:pt>
              <c:pt idx="134">
                <c:v>-1.5511008173194449</c:v>
              </c:pt>
              <c:pt idx="135">
                <c:v>-0.82390599400833386</c:v>
              </c:pt>
              <c:pt idx="136">
                <c:v>-0.80945423455277854</c:v>
              </c:pt>
              <c:pt idx="137">
                <c:v>-0.92482637548611157</c:v>
              </c:pt>
              <c:pt idx="138">
                <c:v>-1.2059841115194447</c:v>
              </c:pt>
              <c:pt idx="139">
                <c:v>-1.4374420868194446</c:v>
              </c:pt>
              <c:pt idx="140">
                <c:v>-1.4649386586416673</c:v>
              </c:pt>
              <c:pt idx="141">
                <c:v>-0.88137647548611164</c:v>
              </c:pt>
              <c:pt idx="142">
                <c:v>-0.898182469230556</c:v>
              </c:pt>
              <c:pt idx="143">
                <c:v>-1.4983463352972226</c:v>
              </c:pt>
              <c:pt idx="144">
                <c:v>-1.1466093411194447</c:v>
              </c:pt>
              <c:pt idx="145">
                <c:v>-1.1618531088083335</c:v>
              </c:pt>
              <c:pt idx="146">
                <c:v>-3.282188911944451E-2</c:v>
              </c:pt>
              <c:pt idx="147">
                <c:v>-0.13466942349722244</c:v>
              </c:pt>
              <c:pt idx="148">
                <c:v>0.94503612152037031</c:v>
              </c:pt>
              <c:pt idx="149">
                <c:v>1.172977604049074</c:v>
              </c:pt>
              <c:pt idx="150">
                <c:v>1.3790617420666667</c:v>
              </c:pt>
              <c:pt idx="151">
                <c:v>1.5637236103222223</c:v>
              </c:pt>
              <c:pt idx="152">
                <c:v>1.8136918718777775</c:v>
              </c:pt>
              <c:pt idx="153">
                <c:v>1.5959946772555555</c:v>
              </c:pt>
              <c:pt idx="154">
                <c:v>0.59947120222222183</c:v>
              </c:pt>
              <c:pt idx="155">
                <c:v>0.1413363852777775</c:v>
              </c:pt>
              <c:pt idx="156">
                <c:v>-0.56747161497777798</c:v>
              </c:pt>
              <c:pt idx="157">
                <c:v>-0.58944681672222232</c:v>
              </c:pt>
              <c:pt idx="158">
                <c:v>-0.78922631806666665</c:v>
              </c:pt>
              <c:pt idx="159">
                <c:v>0.47465231355555554</c:v>
              </c:pt>
              <c:pt idx="160">
                <c:v>0.54205572697777782</c:v>
              </c:pt>
              <c:pt idx="161">
                <c:v>0.6738797260777778</c:v>
              </c:pt>
              <c:pt idx="162">
                <c:v>0.63841468686666702</c:v>
              </c:pt>
              <c:pt idx="163">
                <c:v>1.0931159587777781</c:v>
              </c:pt>
              <c:pt idx="164">
                <c:v>1.6160658676777782</c:v>
              </c:pt>
              <c:pt idx="165">
                <c:v>1.8552001014111112</c:v>
              </c:pt>
              <c:pt idx="166">
                <c:v>2.3417260406666665</c:v>
              </c:pt>
              <c:pt idx="167">
                <c:v>2.7850872618888887</c:v>
              </c:pt>
              <c:pt idx="168">
                <c:v>2.8415750814666669</c:v>
              </c:pt>
              <c:pt idx="169">
                <c:v>3.2126380516333337</c:v>
              </c:pt>
              <c:pt idx="170">
                <c:v>2.9515834260555551</c:v>
              </c:pt>
              <c:pt idx="171">
                <c:v>3.5659433732777774</c:v>
              </c:pt>
              <c:pt idx="172">
                <c:v>3.5231578236555556</c:v>
              </c:pt>
              <c:pt idx="173">
                <c:v>4.0609796587888889</c:v>
              </c:pt>
              <c:pt idx="174">
                <c:v>3.8744940064666658</c:v>
              </c:pt>
              <c:pt idx="175">
                <c:v>3.5769929798333329</c:v>
              </c:pt>
              <c:pt idx="176">
                <c:v>3.4273447230111107</c:v>
              </c:pt>
              <c:pt idx="177">
                <c:v>3.441239976111111</c:v>
              </c:pt>
              <c:pt idx="178">
                <c:v>3.9087202006444439</c:v>
              </c:pt>
              <c:pt idx="179">
                <c:v>4.1722132470111104</c:v>
              </c:pt>
              <c:pt idx="180">
                <c:v>4.0486474766555549</c:v>
              </c:pt>
              <c:pt idx="181">
                <c:v>3.8001512413111107</c:v>
              </c:pt>
              <c:pt idx="182">
                <c:v>3.4789715122999993</c:v>
              </c:pt>
              <c:pt idx="183">
                <c:v>3.235756756955555</c:v>
              </c:pt>
              <c:pt idx="184">
                <c:v>3.6336049653111111</c:v>
              </c:pt>
              <c:pt idx="185">
                <c:v>3.5274947013000002</c:v>
              </c:pt>
              <c:pt idx="186">
                <c:v>3.1553259735333334</c:v>
              </c:pt>
              <c:pt idx="187">
                <c:v>2.4816087507444444</c:v>
              </c:pt>
              <c:pt idx="188">
                <c:v>2.8289898121222223</c:v>
              </c:pt>
              <c:pt idx="189">
                <c:v>3.7796228463555557</c:v>
              </c:pt>
              <c:pt idx="190">
                <c:v>3.8167505422666665</c:v>
              </c:pt>
              <c:pt idx="191">
                <c:v>3.4472062204777778</c:v>
              </c:pt>
              <c:pt idx="192">
                <c:v>3.0392335315111119</c:v>
              </c:pt>
            </c:numLit>
          </c:val>
          <c:smooth val="0"/>
          <c:extLst>
            <c:ext xmlns:c16="http://schemas.microsoft.com/office/drawing/2014/chart" uri="{C3380CC4-5D6E-409C-BE32-E72D297353CC}">
              <c16:uniqueId val="{00000005-8991-47D7-BB88-8D099C483FB4}"/>
            </c:ext>
          </c:extLst>
        </c:ser>
        <c:ser>
          <c:idx val="3"/>
          <c:order val="3"/>
          <c:tx>
            <c:v>servicos</c:v>
          </c:tx>
          <c:spPr>
            <a:ln w="25400">
              <a:solidFill>
                <a:srgbClr val="333333"/>
              </a:solidFill>
              <a:prstDash val="solid"/>
            </a:ln>
          </c:spPr>
          <c:marker>
            <c:symbol val="none"/>
          </c:marker>
          <c:dLbls>
            <c:dLbl>
              <c:idx val="20"/>
              <c:layout>
                <c:manualLayout>
                  <c:x val="0.46787681125658109"/>
                  <c:y val="-4.7916349166031665E-2"/>
                </c:manualLayout>
              </c:layout>
              <c:tx>
                <c:rich>
                  <a:bodyPr/>
                  <a:lstStyle/>
                  <a:p>
                    <a:pPr>
                      <a:defRPr sz="800" b="0" i="0" u="none" strike="noStrike" baseline="0">
                        <a:solidFill>
                          <a:srgbClr val="000000"/>
                        </a:solidFill>
                        <a:latin typeface="Arial"/>
                        <a:ea typeface="Arial"/>
                        <a:cs typeface="Arial"/>
                      </a:defRPr>
                    </a:pPr>
                    <a:r>
                      <a:rPr lang="en-US" sz="700" b="1" i="0" u="none" strike="noStrike" baseline="0">
                        <a:solidFill>
                          <a:srgbClr val="000000"/>
                        </a:solidFill>
                        <a:latin typeface="Arial"/>
                        <a:cs typeface="Arial"/>
                      </a:rPr>
                      <a:t>serviços</a:t>
                    </a:r>
                    <a:r>
                      <a:rPr lang="en-US" sz="800" b="1" i="0" u="none" strike="noStrike" baseline="0">
                        <a:solidFill>
                          <a:srgbClr val="000000"/>
                        </a:solidFill>
                        <a:latin typeface="Arial"/>
                        <a:cs typeface="Arial"/>
                      </a:rPr>
                      <a:t> </a:t>
                    </a:r>
                    <a:r>
                      <a:rPr lang="en-US" sz="600" b="0" i="0" u="none" strike="noStrike" baseline="30000">
                        <a:solidFill>
                          <a:srgbClr val="000000"/>
                        </a:solidFill>
                        <a:latin typeface="Arial"/>
                        <a:cs typeface="Arial"/>
                      </a:rPr>
                      <a:t>(2)</a:t>
                    </a: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8991-47D7-BB88-8D099C483FB4}"/>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205"/>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jan.19</c:v>
              </c:pt>
              <c:pt idx="195">
                <c:v> </c:v>
              </c:pt>
              <c:pt idx="196">
                <c:v> </c:v>
              </c:pt>
              <c:pt idx="197">
                <c:v> </c:v>
              </c:pt>
              <c:pt idx="198">
                <c:v> </c:v>
              </c:pt>
              <c:pt idx="199">
                <c:v> </c:v>
              </c:pt>
              <c:pt idx="200">
                <c:v> </c:v>
              </c:pt>
              <c:pt idx="201">
                <c:v> </c:v>
              </c:pt>
              <c:pt idx="202">
                <c:v> </c:v>
              </c:pt>
              <c:pt idx="203">
                <c:v> </c:v>
              </c:pt>
              <c:pt idx="204">
                <c:v> </c:v>
              </c:pt>
            </c:strLit>
          </c:cat>
          <c:val>
            <c:numLit>
              <c:formatCode>0.0</c:formatCode>
              <c:ptCount val="193"/>
              <c:pt idx="0">
                <c:v>-9.803782544444288E-2</c:v>
              </c:pt>
              <c:pt idx="1">
                <c:v>1.031496190333334</c:v>
              </c:pt>
              <c:pt idx="2">
                <c:v>-3.308273173111111</c:v>
              </c:pt>
              <c:pt idx="3">
                <c:v>-6.645116994555555</c:v>
              </c:pt>
              <c:pt idx="4">
                <c:v>-10.605213593222222</c:v>
              </c:pt>
              <c:pt idx="5">
                <c:v>-9.4117896358888906</c:v>
              </c:pt>
              <c:pt idx="6">
                <c:v>-8.481271621555555</c:v>
              </c:pt>
              <c:pt idx="7">
                <c:v>-4.6072399591111095</c:v>
              </c:pt>
              <c:pt idx="8">
                <c:v>-6.7355724827777737</c:v>
              </c:pt>
              <c:pt idx="9">
                <c:v>-4.2565642088888858</c:v>
              </c:pt>
              <c:pt idx="10">
                <c:v>-3.6666273887777758</c:v>
              </c:pt>
              <c:pt idx="11">
                <c:v>0.64378440266666848</c:v>
              </c:pt>
              <c:pt idx="12">
                <c:v>-0.18330672611110968</c:v>
              </c:pt>
              <c:pt idx="13">
                <c:v>0.14730453677777841</c:v>
              </c:pt>
              <c:pt idx="14">
                <c:v>3.1676221198888892</c:v>
              </c:pt>
              <c:pt idx="15">
                <c:v>8.8532596024444459</c:v>
              </c:pt>
              <c:pt idx="16">
                <c:v>12.15743110577778</c:v>
              </c:pt>
              <c:pt idx="17">
                <c:v>11.591576775444446</c:v>
              </c:pt>
              <c:pt idx="18">
                <c:v>8.489422197555557</c:v>
              </c:pt>
              <c:pt idx="19">
                <c:v>8.4388914967777779</c:v>
              </c:pt>
              <c:pt idx="20">
                <c:v>6.876056193000001</c:v>
              </c:pt>
              <c:pt idx="21">
                <c:v>5.4377649874444458</c:v>
              </c:pt>
              <c:pt idx="22">
                <c:v>4.2445851931111127</c:v>
              </c:pt>
              <c:pt idx="23">
                <c:v>3.7559194695555571</c:v>
              </c:pt>
              <c:pt idx="24">
                <c:v>3.0559070747777795</c:v>
              </c:pt>
              <c:pt idx="25">
                <c:v>2.5787383125555565</c:v>
              </c:pt>
              <c:pt idx="26">
                <c:v>1.7860507158888896</c:v>
              </c:pt>
              <c:pt idx="27">
                <c:v>0.98866229922222182</c:v>
              </c:pt>
              <c:pt idx="28">
                <c:v>-0.38286686922222152</c:v>
              </c:pt>
              <c:pt idx="29">
                <c:v>-0.29153811411111069</c:v>
              </c:pt>
              <c:pt idx="30">
                <c:v>-0.77295681455555432</c:v>
              </c:pt>
              <c:pt idx="31">
                <c:v>-0.13528842733333249</c:v>
              </c:pt>
              <c:pt idx="32">
                <c:v>-4.9923324444443064E-2</c:v>
              </c:pt>
              <c:pt idx="33">
                <c:v>0.49905895333333472</c:v>
              </c:pt>
              <c:pt idx="34">
                <c:v>-1.6437554996666652</c:v>
              </c:pt>
              <c:pt idx="35">
                <c:v>0.69597905844444519</c:v>
              </c:pt>
              <c:pt idx="36">
                <c:v>0.99379553266666731</c:v>
              </c:pt>
              <c:pt idx="37">
                <c:v>2.5128015362222227</c:v>
              </c:pt>
              <c:pt idx="38">
                <c:v>0.30032139988888978</c:v>
              </c:pt>
              <c:pt idx="39">
                <c:v>1.1167873646666682</c:v>
              </c:pt>
              <c:pt idx="40">
                <c:v>1.4472151542222236</c:v>
              </c:pt>
              <c:pt idx="41">
                <c:v>8.585455786444447</c:v>
              </c:pt>
              <c:pt idx="42">
                <c:v>10.113546262666668</c:v>
              </c:pt>
              <c:pt idx="43">
                <c:v>8.8372600198888911</c:v>
              </c:pt>
              <c:pt idx="44">
                <c:v>3.9544343405555575</c:v>
              </c:pt>
              <c:pt idx="45">
                <c:v>5.3452414440000018</c:v>
              </c:pt>
              <c:pt idx="46">
                <c:v>7.5863613314444462</c:v>
              </c:pt>
              <c:pt idx="47">
                <c:v>8.0232384198888909</c:v>
              </c:pt>
              <c:pt idx="48">
                <c:v>6.7181066041111137</c:v>
              </c:pt>
              <c:pt idx="49">
                <c:v>7.3491950507777792</c:v>
              </c:pt>
              <c:pt idx="50">
                <c:v>7.5467827341111127</c:v>
              </c:pt>
              <c:pt idx="51">
                <c:v>9.5176130943333348</c:v>
              </c:pt>
              <c:pt idx="52">
                <c:v>10.030096292222224</c:v>
              </c:pt>
              <c:pt idx="53">
                <c:v>10.42851255388889</c:v>
              </c:pt>
              <c:pt idx="54">
                <c:v>9.2031478873333352</c:v>
              </c:pt>
              <c:pt idx="55">
                <c:v>9.7561713294444434</c:v>
              </c:pt>
              <c:pt idx="56">
                <c:v>10.443454875555558</c:v>
              </c:pt>
              <c:pt idx="57">
                <c:v>10.684768640777781</c:v>
              </c:pt>
              <c:pt idx="58">
                <c:v>11.999916208888891</c:v>
              </c:pt>
              <c:pt idx="59">
                <c:v>11.863338856111113</c:v>
              </c:pt>
              <c:pt idx="60">
                <c:v>13.314836420111114</c:v>
              </c:pt>
              <c:pt idx="61">
                <c:v>11.67570048677778</c:v>
              </c:pt>
              <c:pt idx="62">
                <c:v>11.571396377555558</c:v>
              </c:pt>
              <c:pt idx="63">
                <c:v>11.977681222000003</c:v>
              </c:pt>
              <c:pt idx="64">
                <c:v>11.908391304222226</c:v>
              </c:pt>
              <c:pt idx="65">
                <c:v>10.538209000666669</c:v>
              </c:pt>
              <c:pt idx="66">
                <c:v>7.0306596110000008</c:v>
              </c:pt>
              <c:pt idx="67">
                <c:v>3.9182145291111117</c:v>
              </c:pt>
              <c:pt idx="68">
                <c:v>1.0687185997777791</c:v>
              </c:pt>
              <c:pt idx="69">
                <c:v>-2.2892972477777769</c:v>
              </c:pt>
              <c:pt idx="70">
                <c:v>-3.5900275252222209</c:v>
              </c:pt>
              <c:pt idx="71">
                <c:v>-3.5172767777777767</c:v>
              </c:pt>
              <c:pt idx="72">
                <c:v>-5.6350720856666667</c:v>
              </c:pt>
              <c:pt idx="73">
                <c:v>-11.619986285333333</c:v>
              </c:pt>
              <c:pt idx="74">
                <c:v>-17.157131304666667</c:v>
              </c:pt>
              <c:pt idx="75">
                <c:v>-19.456410793444444</c:v>
              </c:pt>
              <c:pt idx="76">
                <c:v>-18.299855172074075</c:v>
              </c:pt>
              <c:pt idx="77">
                <c:v>-16.674847858925926</c:v>
              </c:pt>
              <c:pt idx="78">
                <c:v>-13.512086492333333</c:v>
              </c:pt>
              <c:pt idx="79">
                <c:v>-8.4006755823333332</c:v>
              </c:pt>
              <c:pt idx="80">
                <c:v>-5.6821254602222213</c:v>
              </c:pt>
              <c:pt idx="81">
                <c:v>-3.5298904475555553</c:v>
              </c:pt>
              <c:pt idx="82">
                <c:v>-3.5116514102222216</c:v>
              </c:pt>
              <c:pt idx="83">
                <c:v>-2.5632092653333327</c:v>
              </c:pt>
              <c:pt idx="84">
                <c:v>-0.61025649511111046</c:v>
              </c:pt>
              <c:pt idx="85">
                <c:v>-1.0984174099999995</c:v>
              </c:pt>
              <c:pt idx="86">
                <c:v>-0.26947463288888829</c:v>
              </c:pt>
              <c:pt idx="87">
                <c:v>-1.6686046186666665</c:v>
              </c:pt>
              <c:pt idx="88">
                <c:v>-1.1825391899999997</c:v>
              </c:pt>
              <c:pt idx="89">
                <c:v>-2.5042310636666665</c:v>
              </c:pt>
              <c:pt idx="90">
                <c:v>-2.2854526961111108</c:v>
              </c:pt>
              <c:pt idx="91">
                <c:v>-3.7757304303333328</c:v>
              </c:pt>
              <c:pt idx="92">
                <c:v>-3.2070628048888881</c:v>
              </c:pt>
              <c:pt idx="93">
                <c:v>-3.8023586236666662</c:v>
              </c:pt>
              <c:pt idx="94">
                <c:v>-2.3153840557777774</c:v>
              </c:pt>
              <c:pt idx="95">
                <c:v>-2.9046554023333329</c:v>
              </c:pt>
              <c:pt idx="96">
                <c:v>-3.8984445946666662</c:v>
              </c:pt>
              <c:pt idx="97">
                <c:v>-4.0111179090000002</c:v>
              </c:pt>
              <c:pt idx="98">
                <c:v>-5.1911481617777779</c:v>
              </c:pt>
              <c:pt idx="99">
                <c:v>-5.9914726162222216</c:v>
              </c:pt>
              <c:pt idx="100">
                <c:v>-8.1365993328888901</c:v>
              </c:pt>
              <c:pt idx="101">
                <c:v>-8.4329751218888891</c:v>
              </c:pt>
              <c:pt idx="102">
                <c:v>-10.777045378888891</c:v>
              </c:pt>
              <c:pt idx="103">
                <c:v>-13.148562612666668</c:v>
              </c:pt>
              <c:pt idx="104">
                <c:v>-16.089120884222226</c:v>
              </c:pt>
              <c:pt idx="105">
                <c:v>-17.050370747222221</c:v>
              </c:pt>
              <c:pt idx="106">
                <c:v>-19.006197742555557</c:v>
              </c:pt>
              <c:pt idx="107">
                <c:v>-20.786501057666669</c:v>
              </c:pt>
              <c:pt idx="108">
                <c:v>-22.217721368888892</c:v>
              </c:pt>
              <c:pt idx="109">
                <c:v>-22.468806033333337</c:v>
              </c:pt>
              <c:pt idx="110">
                <c:v>-23.01345335111111</c:v>
              </c:pt>
              <c:pt idx="111">
                <c:v>-23.438015461999999</c:v>
              </c:pt>
              <c:pt idx="112">
                <c:v>-23.153067642555555</c:v>
              </c:pt>
              <c:pt idx="113">
                <c:v>-24.247032635777774</c:v>
              </c:pt>
              <c:pt idx="114">
                <c:v>-25.39687955022222</c:v>
              </c:pt>
              <c:pt idx="115">
                <c:v>-25.128617200888886</c:v>
              </c:pt>
              <c:pt idx="116">
                <c:v>-24.808631779666666</c:v>
              </c:pt>
              <c:pt idx="117">
                <c:v>-26.423528034777775</c:v>
              </c:pt>
              <c:pt idx="118">
                <c:v>-28.154858903000001</c:v>
              </c:pt>
              <c:pt idx="119">
                <c:v>-27.701600656</c:v>
              </c:pt>
              <c:pt idx="120">
                <c:v>-25.361110414333336</c:v>
              </c:pt>
              <c:pt idx="121">
                <c:v>-24.000322683222223</c:v>
              </c:pt>
              <c:pt idx="122">
                <c:v>-22.79561643966667</c:v>
              </c:pt>
              <c:pt idx="123">
                <c:v>-22.164771052999999</c:v>
              </c:pt>
              <c:pt idx="124">
                <c:v>-21.515922995222223</c:v>
              </c:pt>
              <c:pt idx="125">
                <c:v>-20.760629285333334</c:v>
              </c:pt>
              <c:pt idx="126">
                <c:v>-18.996235288111112</c:v>
              </c:pt>
              <c:pt idx="127">
                <c:v>-16.780139551111109</c:v>
              </c:pt>
              <c:pt idx="128">
                <c:v>-14.231490451555556</c:v>
              </c:pt>
              <c:pt idx="129">
                <c:v>-11.145877426777778</c:v>
              </c:pt>
              <c:pt idx="130">
                <c:v>-8.0623754187777781</c:v>
              </c:pt>
              <c:pt idx="131">
                <c:v>-4.6899001562222224</c:v>
              </c:pt>
              <c:pt idx="132">
                <c:v>-1.6947490444444444</c:v>
              </c:pt>
              <c:pt idx="133">
                <c:v>0.21263095166666693</c:v>
              </c:pt>
              <c:pt idx="134">
                <c:v>1.9694317647777784</c:v>
              </c:pt>
              <c:pt idx="135">
                <c:v>1.7393600694444451</c:v>
              </c:pt>
              <c:pt idx="136">
                <c:v>3.0017056362222228</c:v>
              </c:pt>
              <c:pt idx="137">
                <c:v>3.8076921964444455</c:v>
              </c:pt>
              <c:pt idx="138">
                <c:v>5.9821112397777787</c:v>
              </c:pt>
              <c:pt idx="139">
                <c:v>6.3884308248888901</c:v>
              </c:pt>
              <c:pt idx="140">
                <c:v>5.8450276052222234</c:v>
              </c:pt>
              <c:pt idx="141">
                <c:v>5.8247055771111116</c:v>
              </c:pt>
              <c:pt idx="142">
                <c:v>5.4307903823333348</c:v>
              </c:pt>
              <c:pt idx="143">
                <c:v>6.0848015052222229</c:v>
              </c:pt>
              <c:pt idx="144">
                <c:v>6.1635515573333342</c:v>
              </c:pt>
              <c:pt idx="145">
                <c:v>6.1626842847777779</c:v>
              </c:pt>
              <c:pt idx="146">
                <c:v>5.7710810079999995</c:v>
              </c:pt>
              <c:pt idx="147">
                <c:v>7.7035758275555564</c:v>
              </c:pt>
              <c:pt idx="148">
                <c:v>9.2369096162222224</c:v>
              </c:pt>
              <c:pt idx="149">
                <c:v>11.093033492777778</c:v>
              </c:pt>
              <c:pt idx="150">
                <c:v>10.299507869111112</c:v>
              </c:pt>
              <c:pt idx="151">
                <c:v>10.318082883444445</c:v>
              </c:pt>
              <c:pt idx="152">
                <c:v>9.5574692392222218</c:v>
              </c:pt>
              <c:pt idx="153">
                <c:v>8.7169541303333329</c:v>
              </c:pt>
              <c:pt idx="154">
                <c:v>8.4340513735555547</c:v>
              </c:pt>
              <c:pt idx="155">
                <c:v>7.2636207116666673</c:v>
              </c:pt>
              <c:pt idx="156">
                <c:v>6.2987106775555555</c:v>
              </c:pt>
              <c:pt idx="157">
                <c:v>5.2460886055555553</c:v>
              </c:pt>
              <c:pt idx="158">
                <c:v>5.583496547666666</c:v>
              </c:pt>
              <c:pt idx="159">
                <c:v>8.4864230225555559</c:v>
              </c:pt>
              <c:pt idx="160">
                <c:v>7.7320006956666667</c:v>
              </c:pt>
              <c:pt idx="161">
                <c:v>8.025532670444445</c:v>
              </c:pt>
              <c:pt idx="162">
                <c:v>5.6922726955555554</c:v>
              </c:pt>
              <c:pt idx="163">
                <c:v>7.6195495452222231</c:v>
              </c:pt>
              <c:pt idx="164">
                <c:v>7.7876455581111115</c:v>
              </c:pt>
              <c:pt idx="165">
                <c:v>7.927121146777778</c:v>
              </c:pt>
              <c:pt idx="166">
                <c:v>7.1501330331111106</c:v>
              </c:pt>
              <c:pt idx="167">
                <c:v>7.6304993017777774</c:v>
              </c:pt>
              <c:pt idx="168">
                <c:v>8.4363072618888868</c:v>
              </c:pt>
              <c:pt idx="169">
                <c:v>10.109104968777778</c:v>
              </c:pt>
              <c:pt idx="170">
                <c:v>11.176070284333333</c:v>
              </c:pt>
              <c:pt idx="171">
                <c:v>11.830728095777777</c:v>
              </c:pt>
              <c:pt idx="172">
                <c:v>14.250490207222223</c:v>
              </c:pt>
              <c:pt idx="173">
                <c:v>13.740697758333333</c:v>
              </c:pt>
              <c:pt idx="174">
                <c:v>15.429561864222222</c:v>
              </c:pt>
              <c:pt idx="175">
                <c:v>13.548011167888889</c:v>
              </c:pt>
              <c:pt idx="176">
                <c:v>15.640358814777779</c:v>
              </c:pt>
              <c:pt idx="177">
                <c:v>14.651094557444445</c:v>
              </c:pt>
              <c:pt idx="178">
                <c:v>15.688978155333336</c:v>
              </c:pt>
              <c:pt idx="179">
                <c:v>14.830019561888889</c:v>
              </c:pt>
              <c:pt idx="180">
                <c:v>15.309590527666666</c:v>
              </c:pt>
              <c:pt idx="181">
                <c:v>14.265956076333332</c:v>
              </c:pt>
              <c:pt idx="182">
                <c:v>13.195629566222221</c:v>
              </c:pt>
              <c:pt idx="183">
                <c:v>11.663685116555556</c:v>
              </c:pt>
              <c:pt idx="184">
                <c:v>11.805686045222224</c:v>
              </c:pt>
              <c:pt idx="185">
                <c:v>14.357359576777776</c:v>
              </c:pt>
              <c:pt idx="186">
                <c:v>16.949682929333335</c:v>
              </c:pt>
              <c:pt idx="187">
                <c:v>17.229509420444444</c:v>
              </c:pt>
              <c:pt idx="188">
                <c:v>16.493074005222223</c:v>
              </c:pt>
              <c:pt idx="189">
                <c:v>13.266220606555557</c:v>
              </c:pt>
              <c:pt idx="190">
                <c:v>12.326318268</c:v>
              </c:pt>
              <c:pt idx="191">
                <c:v>12.173173014555553</c:v>
              </c:pt>
              <c:pt idx="192">
                <c:v>15.668437915888887</c:v>
              </c:pt>
            </c:numLit>
          </c:val>
          <c:smooth val="0"/>
          <c:extLst>
            <c:ext xmlns:c16="http://schemas.microsoft.com/office/drawing/2014/chart" uri="{C3380CC4-5D6E-409C-BE32-E72D297353CC}">
              <c16:uniqueId val="{00000007-8991-47D7-BB88-8D099C483FB4}"/>
            </c:ext>
          </c:extLst>
        </c:ser>
        <c:dLbls>
          <c:showLegendKey val="0"/>
          <c:showVal val="0"/>
          <c:showCatName val="0"/>
          <c:showSerName val="0"/>
          <c:showPercent val="0"/>
          <c:showBubbleSize val="0"/>
        </c:dLbls>
        <c:smooth val="0"/>
        <c:axId val="224275072"/>
        <c:axId val="224293248"/>
      </c:lineChart>
      <c:catAx>
        <c:axId val="224275072"/>
        <c:scaling>
          <c:orientation val="minMax"/>
        </c:scaling>
        <c:delete val="0"/>
        <c:axPos val="b"/>
        <c:numFmt formatCode="General" sourceLinked="1"/>
        <c:majorTickMark val="in"/>
        <c:minorTickMark val="in"/>
        <c:tickLblPos val="low"/>
        <c:spPr>
          <a:ln w="3175">
            <a:solidFill>
              <a:srgbClr val="FFFFFF"/>
            </a:solidFill>
            <a:prstDash val="solid"/>
          </a:ln>
        </c:spPr>
        <c:txPr>
          <a:bodyPr rot="-5400000" vert="horz"/>
          <a:lstStyle/>
          <a:p>
            <a:pPr>
              <a:defRPr sz="600" b="0" i="0" u="none" strike="noStrike" baseline="0">
                <a:solidFill>
                  <a:schemeClr val="tx2"/>
                </a:solidFill>
                <a:latin typeface="Arial"/>
                <a:ea typeface="Arial"/>
                <a:cs typeface="Arial"/>
              </a:defRPr>
            </a:pPr>
            <a:endParaRPr lang="pt-PT"/>
          </a:p>
        </c:txPr>
        <c:crossAx val="224293248"/>
        <c:crosses val="autoZero"/>
        <c:auto val="1"/>
        <c:lblAlgn val="ctr"/>
        <c:lblOffset val="100"/>
        <c:tickLblSkip val="6"/>
        <c:tickMarkSkip val="1"/>
        <c:noMultiLvlLbl val="0"/>
      </c:catAx>
      <c:valAx>
        <c:axId val="224293248"/>
        <c:scaling>
          <c:orientation val="minMax"/>
          <c:max val="20"/>
          <c:min val="-8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224275072"/>
        <c:crosses val="autoZero"/>
        <c:crossBetween val="between"/>
        <c:majorUnit val="10"/>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beneficiários com prestações de lay-off... </a:t>
            </a:r>
          </a:p>
          <a:p>
            <a:pPr>
              <a:defRPr sz="800" b="0" i="0" u="none" strike="noStrike" baseline="0">
                <a:solidFill>
                  <a:schemeClr val="tx2"/>
                </a:solidFill>
                <a:latin typeface="Arial"/>
                <a:ea typeface="Arial"/>
                <a:cs typeface="Arial"/>
              </a:defRPr>
            </a:pPr>
            <a:endParaRPr lang="pt-PT" sz="800" b="1" i="0" u="none" strike="noStrike" baseline="0">
              <a:solidFill>
                <a:schemeClr val="tx2"/>
              </a:solidFill>
              <a:latin typeface="Arial"/>
              <a:cs typeface="Arial"/>
            </a:endParaRPr>
          </a:p>
        </c:rich>
      </c:tx>
      <c:layout>
        <c:manualLayout>
          <c:xMode val="edge"/>
          <c:yMode val="edge"/>
          <c:x val="0.16134652777777778"/>
          <c:y val="2.0442129629630001E-2"/>
        </c:manualLayout>
      </c:layout>
      <c:overlay val="0"/>
      <c:spPr>
        <a:noFill/>
        <a:ln w="25400">
          <a:noFill/>
        </a:ln>
      </c:spPr>
    </c:title>
    <c:autoTitleDeleted val="0"/>
    <c:plotArea>
      <c:layout>
        <c:manualLayout>
          <c:layoutTarget val="inner"/>
          <c:xMode val="edge"/>
          <c:yMode val="edge"/>
          <c:x val="0.11375625000000029"/>
          <c:y val="0.18251574074074356"/>
          <c:w val="0.91185410334346562"/>
          <c:h val="0.55129398148148145"/>
        </c:manualLayout>
      </c:layout>
      <c:barChart>
        <c:barDir val="col"/>
        <c:grouping val="clustered"/>
        <c:varyColors val="0"/>
        <c:ser>
          <c:idx val="0"/>
          <c:order val="0"/>
          <c:tx>
            <c:strRef>
              <c:f>'9lay_off'!$C$14:$D$14</c:f>
              <c:strCache>
                <c:ptCount val="2"/>
                <c:pt idx="0">
                  <c:v>beneficiários</c:v>
                </c:pt>
              </c:strCache>
            </c:strRef>
          </c:tx>
          <c:spPr>
            <a:solidFill>
              <a:schemeClr val="accent2"/>
            </a:solidFill>
            <a:ln w="25400">
              <a:solidFill>
                <a:schemeClr val="accent2"/>
              </a:solidFill>
              <a:prstDash val="solid"/>
            </a:ln>
          </c:spPr>
          <c:invertIfNegative val="0"/>
          <c:cat>
            <c:multiLvlStrRef>
              <c:f>'9lay_off'!$E$8:$Q$9</c:f>
              <c:multiLvlStrCache>
                <c:ptCount val="13"/>
                <c:lvl>
                  <c:pt idx="0">
                    <c:v>jan.</c:v>
                  </c:pt>
                  <c:pt idx="1">
                    <c:v>fev.</c:v>
                  </c:pt>
                  <c:pt idx="2">
                    <c:v>mar.</c:v>
                  </c:pt>
                  <c:pt idx="3">
                    <c:v>abr.</c:v>
                  </c:pt>
                  <c:pt idx="4">
                    <c:v>mai.</c:v>
                  </c:pt>
                  <c:pt idx="5">
                    <c:v>jun.</c:v>
                  </c:pt>
                  <c:pt idx="6">
                    <c:v>jul.</c:v>
                  </c:pt>
                  <c:pt idx="7">
                    <c:v>ago.</c:v>
                  </c:pt>
                  <c:pt idx="8">
                    <c:v>set.</c:v>
                  </c:pt>
                  <c:pt idx="9">
                    <c:v>out.</c:v>
                  </c:pt>
                  <c:pt idx="10">
                    <c:v>nov.</c:v>
                  </c:pt>
                  <c:pt idx="11">
                    <c:v>dez.</c:v>
                  </c:pt>
                  <c:pt idx="12">
                    <c:v>jan.</c:v>
                  </c:pt>
                </c:lvl>
                <c:lvl>
                  <c:pt idx="0">
                    <c:v>2018</c:v>
                  </c:pt>
                  <c:pt idx="12">
                    <c:v>2019</c:v>
                  </c:pt>
                </c:lvl>
              </c:multiLvlStrCache>
            </c:multiLvlStrRef>
          </c:cat>
          <c:val>
            <c:numRef>
              <c:f>'9lay_off'!$E$15:$Q$15</c:f>
              <c:numCache>
                <c:formatCode>#,##0</c:formatCode>
                <c:ptCount val="13"/>
                <c:pt idx="0">
                  <c:v>1398</c:v>
                </c:pt>
                <c:pt idx="1">
                  <c:v>1461</c:v>
                </c:pt>
                <c:pt idx="2">
                  <c:v>1257</c:v>
                </c:pt>
                <c:pt idx="3">
                  <c:v>1088</c:v>
                </c:pt>
                <c:pt idx="4">
                  <c:v>665</c:v>
                </c:pt>
                <c:pt idx="5">
                  <c:v>425</c:v>
                </c:pt>
                <c:pt idx="6">
                  <c:v>547</c:v>
                </c:pt>
                <c:pt idx="7">
                  <c:v>456</c:v>
                </c:pt>
                <c:pt idx="8">
                  <c:v>752</c:v>
                </c:pt>
                <c:pt idx="9">
                  <c:v>1104</c:v>
                </c:pt>
                <c:pt idx="10">
                  <c:v>1284</c:v>
                </c:pt>
                <c:pt idx="11">
                  <c:v>1784</c:v>
                </c:pt>
                <c:pt idx="12">
                  <c:v>1435</c:v>
                </c:pt>
              </c:numCache>
            </c:numRef>
          </c:val>
          <c:extLst>
            <c:ext xmlns:c16="http://schemas.microsoft.com/office/drawing/2014/chart" uri="{C3380CC4-5D6E-409C-BE32-E72D297353CC}">
              <c16:uniqueId val="{00000000-806D-405B-9233-1E79D82B32FA}"/>
            </c:ext>
          </c:extLst>
        </c:ser>
        <c:dLbls>
          <c:showLegendKey val="0"/>
          <c:showVal val="0"/>
          <c:showCatName val="0"/>
          <c:showSerName val="0"/>
          <c:showPercent val="0"/>
          <c:showBubbleSize val="0"/>
        </c:dLbls>
        <c:gapWidth val="150"/>
        <c:axId val="233308160"/>
        <c:axId val="233309696"/>
      </c:barChart>
      <c:catAx>
        <c:axId val="233308160"/>
        <c:scaling>
          <c:orientation val="minMax"/>
        </c:scaling>
        <c:delete val="0"/>
        <c:axPos val="b"/>
        <c:numFmt formatCode="General" sourceLinked="1"/>
        <c:majorTickMark val="out"/>
        <c:minorTickMark val="out"/>
        <c:tickLblPos val="low"/>
        <c:spPr>
          <a:ln w="3175">
            <a:noFill/>
            <a:prstDash val="solid"/>
          </a:ln>
        </c:spPr>
        <c:txPr>
          <a:bodyPr rot="0" vert="horz" anchor="ctr" anchorCtr="0"/>
          <a:lstStyle/>
          <a:p>
            <a:pPr>
              <a:defRPr sz="700" b="0" i="0" u="none" strike="noStrike" baseline="0">
                <a:solidFill>
                  <a:schemeClr val="tx2"/>
                </a:solidFill>
                <a:latin typeface="Arial"/>
                <a:ea typeface="Arial"/>
                <a:cs typeface="Arial"/>
              </a:defRPr>
            </a:pPr>
            <a:endParaRPr lang="pt-PT"/>
          </a:p>
        </c:txPr>
        <c:crossAx val="233309696"/>
        <c:crosses val="autoZero"/>
        <c:auto val="1"/>
        <c:lblAlgn val="ctr"/>
        <c:lblOffset val="100"/>
        <c:tickLblSkip val="1"/>
        <c:tickMarkSkip val="1"/>
        <c:noMultiLvlLbl val="0"/>
      </c:catAx>
      <c:valAx>
        <c:axId val="233309696"/>
        <c:scaling>
          <c:orientation val="minMax"/>
          <c:min val="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233308160"/>
        <c:crosses val="autoZero"/>
        <c:crossBetween val="between"/>
        <c:minorUnit val="10"/>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chemeClr val="tx2"/>
                </a:solidFill>
                <a:latin typeface="Arial"/>
                <a:ea typeface="Arial"/>
                <a:cs typeface="Arial"/>
              </a:defRPr>
            </a:pPr>
            <a:r>
              <a:rPr lang="pt-PT" baseline="0">
                <a:solidFill>
                  <a:schemeClr val="tx2"/>
                </a:solidFill>
              </a:rPr>
              <a:t>desemprego registado... 
</a:t>
            </a:r>
          </a:p>
        </c:rich>
      </c:tx>
      <c:layout>
        <c:manualLayout>
          <c:xMode val="edge"/>
          <c:yMode val="edge"/>
          <c:x val="0.29376876563001691"/>
          <c:y val="4.5197740112994364E-2"/>
        </c:manualLayout>
      </c:layout>
      <c:overlay val="0"/>
      <c:spPr>
        <a:noFill/>
        <a:ln w="25400">
          <a:noFill/>
        </a:ln>
      </c:spPr>
    </c:title>
    <c:autoTitleDeleted val="0"/>
    <c:plotArea>
      <c:layout>
        <c:manualLayout>
          <c:layoutTarget val="inner"/>
          <c:xMode val="edge"/>
          <c:yMode val="edge"/>
          <c:x val="8.8495830152534566E-2"/>
          <c:y val="0.24858894216182736"/>
          <c:w val="0.8377605254439916"/>
          <c:h val="0.4689291408961252"/>
        </c:manualLayout>
      </c:layout>
      <c:lineChart>
        <c:grouping val="standard"/>
        <c:varyColors val="0"/>
        <c:ser>
          <c:idx val="0"/>
          <c:order val="0"/>
          <c:tx>
            <c:v>final</c:v>
          </c:tx>
          <c:spPr>
            <a:ln w="25400">
              <a:solidFill>
                <a:schemeClr val="accent2"/>
              </a:solidFill>
              <a:prstDash val="solid"/>
            </a:ln>
          </c:spPr>
          <c:marker>
            <c:symbol val="none"/>
          </c:marker>
          <c:dLbls>
            <c:dLbl>
              <c:idx val="71"/>
              <c:layout>
                <c:manualLayout>
                  <c:x val="-0.3228124430065577"/>
                  <c:y val="-0.1759781722199979"/>
                </c:manualLayout>
              </c:layout>
              <c:tx>
                <c:rich>
                  <a:bodyPr/>
                  <a:lstStyle/>
                  <a:p>
                    <a:pPr>
                      <a:defRPr sz="800" b="0" i="0" u="none" strike="noStrike" baseline="0">
                        <a:solidFill>
                          <a:schemeClr val="tx2"/>
                        </a:solidFill>
                        <a:latin typeface="Arial"/>
                        <a:ea typeface="Arial"/>
                        <a:cs typeface="Arial"/>
                      </a:defRPr>
                    </a:pPr>
                    <a:r>
                      <a:rPr lang="en-US" sz="700" b="0" i="0" u="none" strike="noStrike" baseline="0">
                        <a:solidFill>
                          <a:schemeClr val="tx2"/>
                        </a:solidFill>
                        <a:latin typeface="Arial"/>
                        <a:cs typeface="Arial"/>
                      </a:rPr>
                      <a:t>… no final do período </a:t>
                    </a:r>
                    <a:r>
                      <a:rPr lang="en-US" sz="600" b="0" i="0" u="none" strike="noStrike" baseline="0">
                        <a:solidFill>
                          <a:schemeClr val="tx2"/>
                        </a:solidFill>
                        <a:latin typeface="Arial"/>
                        <a:cs typeface="Arial"/>
                      </a:rPr>
                      <a:t>(milhares)</a:t>
                    </a: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5B3-4E52-954A-A92982FB6C43}"/>
                </c:ext>
              </c:extLst>
            </c:dLbl>
            <c:spPr>
              <a:noFill/>
              <a:ln>
                <a:noFill/>
              </a:ln>
              <a:effectLst/>
            </c:spPr>
            <c:txPr>
              <a:bodyPr/>
              <a:lstStyle/>
              <a:p>
                <a:pPr>
                  <a:defRPr baseline="0">
                    <a:solidFill>
                      <a:schemeClr val="tx2"/>
                    </a:solidFill>
                  </a:defRPr>
                </a:pPr>
                <a:endParaRPr lang="pt-PT"/>
              </a:p>
            </c:tx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193"/>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jan.19</c:v>
              </c:pt>
            </c:strLit>
          </c:cat>
          <c:val>
            <c:numLit>
              <c:formatCode>0.000</c:formatCode>
              <c:ptCount val="193"/>
              <c:pt idx="0">
                <c:v>402.60199999999998</c:v>
              </c:pt>
              <c:pt idx="1">
                <c:v>412.49700000000001</c:v>
              </c:pt>
              <c:pt idx="2">
                <c:v>421.05799999999999</c:v>
              </c:pt>
              <c:pt idx="3">
                <c:v>423.59500000000003</c:v>
              </c:pt>
              <c:pt idx="4">
                <c:v>418.53800000000001</c:v>
              </c:pt>
              <c:pt idx="5">
                <c:v>414.14499999999998</c:v>
              </c:pt>
              <c:pt idx="6">
                <c:v>419.375</c:v>
              </c:pt>
              <c:pt idx="7">
                <c:v>420.89100000000002</c:v>
              </c:pt>
              <c:pt idx="8">
                <c:v>440.66800000000001</c:v>
              </c:pt>
              <c:pt idx="9">
                <c:v>447.91699999999997</c:v>
              </c:pt>
              <c:pt idx="10">
                <c:v>453.72699999999998</c:v>
              </c:pt>
              <c:pt idx="11">
                <c:v>452.54199999999997</c:v>
              </c:pt>
              <c:pt idx="12">
                <c:v>464.45</c:v>
              </c:pt>
              <c:pt idx="13">
                <c:v>467.54</c:v>
              </c:pt>
              <c:pt idx="14">
                <c:v>471.089</c:v>
              </c:pt>
              <c:pt idx="15">
                <c:v>462.05599999999998</c:v>
              </c:pt>
              <c:pt idx="16">
                <c:v>452.14</c:v>
              </c:pt>
              <c:pt idx="17">
                <c:v>444.67899999999997</c:v>
              </c:pt>
              <c:pt idx="18">
                <c:v>446.09100000000001</c:v>
              </c:pt>
              <c:pt idx="19">
                <c:v>449.76</c:v>
              </c:pt>
              <c:pt idx="20">
                <c:v>466.529</c:v>
              </c:pt>
              <c:pt idx="21">
                <c:v>467.80900000000003</c:v>
              </c:pt>
              <c:pt idx="22">
                <c:v>471.19</c:v>
              </c:pt>
              <c:pt idx="23">
                <c:v>468.85199999999998</c:v>
              </c:pt>
              <c:pt idx="24">
                <c:v>483.447</c:v>
              </c:pt>
              <c:pt idx="25">
                <c:v>487.62299999999999</c:v>
              </c:pt>
              <c:pt idx="26">
                <c:v>484.48700000000002</c:v>
              </c:pt>
              <c:pt idx="27">
                <c:v>478.608</c:v>
              </c:pt>
              <c:pt idx="28">
                <c:v>470.274</c:v>
              </c:pt>
              <c:pt idx="29">
                <c:v>463.67599999999999</c:v>
              </c:pt>
              <c:pt idx="30">
                <c:v>460.41199999999998</c:v>
              </c:pt>
              <c:pt idx="31">
                <c:v>464.88799999999998</c:v>
              </c:pt>
              <c:pt idx="32">
                <c:v>482.548</c:v>
              </c:pt>
              <c:pt idx="33">
                <c:v>484.73</c:v>
              </c:pt>
              <c:pt idx="34">
                <c:v>486.31099999999998</c:v>
              </c:pt>
              <c:pt idx="35">
                <c:v>479.37299999999999</c:v>
              </c:pt>
              <c:pt idx="36">
                <c:v>491.18400000000003</c:v>
              </c:pt>
              <c:pt idx="37">
                <c:v>487.93599999999998</c:v>
              </c:pt>
              <c:pt idx="38">
                <c:v>480.16399999999999</c:v>
              </c:pt>
              <c:pt idx="39">
                <c:v>469.25299999999999</c:v>
              </c:pt>
              <c:pt idx="40">
                <c:v>457.00900000000001</c:v>
              </c:pt>
              <c:pt idx="41">
                <c:v>442.49900000000002</c:v>
              </c:pt>
              <c:pt idx="42">
                <c:v>436.90100000000001</c:v>
              </c:pt>
              <c:pt idx="43">
                <c:v>436.79199999999997</c:v>
              </c:pt>
              <c:pt idx="44">
                <c:v>448.73599999999999</c:v>
              </c:pt>
              <c:pt idx="45">
                <c:v>453.02800000000002</c:v>
              </c:pt>
              <c:pt idx="46">
                <c:v>457.72800000000001</c:v>
              </c:pt>
              <c:pt idx="47">
                <c:v>452.65100000000001</c:v>
              </c:pt>
              <c:pt idx="48">
                <c:v>457.63400000000001</c:v>
              </c:pt>
              <c:pt idx="49">
                <c:v>450.83699999999999</c:v>
              </c:pt>
              <c:pt idx="50">
                <c:v>441.35599999999999</c:v>
              </c:pt>
              <c:pt idx="51">
                <c:v>420.685</c:v>
              </c:pt>
              <c:pt idx="52">
                <c:v>397.48200000000003</c:v>
              </c:pt>
              <c:pt idx="53">
                <c:v>388.61900000000003</c:v>
              </c:pt>
              <c:pt idx="54">
                <c:v>389.57100000000003</c:v>
              </c:pt>
              <c:pt idx="55">
                <c:v>392.03800000000001</c:v>
              </c:pt>
              <c:pt idx="56">
                <c:v>397.928</c:v>
              </c:pt>
              <c:pt idx="57">
                <c:v>398.79300000000001</c:v>
              </c:pt>
              <c:pt idx="58">
                <c:v>397.19200000000001</c:v>
              </c:pt>
              <c:pt idx="59">
                <c:v>390.28</c:v>
              </c:pt>
              <c:pt idx="60">
                <c:v>399.67399999999998</c:v>
              </c:pt>
              <c:pt idx="61">
                <c:v>398.57900000000001</c:v>
              </c:pt>
              <c:pt idx="62">
                <c:v>391.02600000000001</c:v>
              </c:pt>
              <c:pt idx="63">
                <c:v>386.34100000000001</c:v>
              </c:pt>
              <c:pt idx="64">
                <c:v>383.35700000000003</c:v>
              </c:pt>
              <c:pt idx="65">
                <c:v>382.49799999999999</c:v>
              </c:pt>
              <c:pt idx="66">
                <c:v>381.77600000000001</c:v>
              </c:pt>
              <c:pt idx="67">
                <c:v>389.94400000000002</c:v>
              </c:pt>
              <c:pt idx="68">
                <c:v>395.24299999999999</c:v>
              </c:pt>
              <c:pt idx="69">
                <c:v>400.81400000000002</c:v>
              </c:pt>
              <c:pt idx="70">
                <c:v>408.59800000000001</c:v>
              </c:pt>
              <c:pt idx="71">
                <c:v>416.005</c:v>
              </c:pt>
              <c:pt idx="72">
                <c:v>447.96600000000001</c:v>
              </c:pt>
              <c:pt idx="73">
                <c:v>469.29899999999998</c:v>
              </c:pt>
              <c:pt idx="74">
                <c:v>484.13099999999997</c:v>
              </c:pt>
              <c:pt idx="75">
                <c:v>491.63499999999999</c:v>
              </c:pt>
              <c:pt idx="76">
                <c:v>489.11500000000001</c:v>
              </c:pt>
              <c:pt idx="77">
                <c:v>489.82</c:v>
              </c:pt>
              <c:pt idx="78">
                <c:v>496.68299999999999</c:v>
              </c:pt>
              <c:pt idx="79">
                <c:v>501.66300000000001</c:v>
              </c:pt>
              <c:pt idx="80">
                <c:v>510.35599999999999</c:v>
              </c:pt>
              <c:pt idx="81">
                <c:v>517.52599999999995</c:v>
              </c:pt>
              <c:pt idx="82">
                <c:v>523.67999999999995</c:v>
              </c:pt>
              <c:pt idx="83">
                <c:v>524.67399999999998</c:v>
              </c:pt>
              <c:pt idx="84">
                <c:v>560.31200000000001</c:v>
              </c:pt>
              <c:pt idx="85">
                <c:v>561.31500000000005</c:v>
              </c:pt>
              <c:pt idx="86">
                <c:v>571.75400000000002</c:v>
              </c:pt>
              <c:pt idx="87">
                <c:v>570.76800000000003</c:v>
              </c:pt>
              <c:pt idx="88">
                <c:v>560.75099999999998</c:v>
              </c:pt>
              <c:pt idx="89">
                <c:v>551.86800000000005</c:v>
              </c:pt>
              <c:pt idx="90">
                <c:v>548.06700000000001</c:v>
              </c:pt>
              <c:pt idx="91">
                <c:v>549.654</c:v>
              </c:pt>
              <c:pt idx="92">
                <c:v>555.82000000000005</c:v>
              </c:pt>
              <c:pt idx="93">
                <c:v>550.846</c:v>
              </c:pt>
              <c:pt idx="94">
                <c:v>546.92600000000004</c:v>
              </c:pt>
              <c:pt idx="95">
                <c:v>541.84</c:v>
              </c:pt>
              <c:pt idx="96">
                <c:v>557.24400000000003</c:v>
              </c:pt>
              <c:pt idx="97">
                <c:v>555.54700000000003</c:v>
              </c:pt>
              <c:pt idx="98">
                <c:v>551.86099999999999</c:v>
              </c:pt>
              <c:pt idx="99">
                <c:v>541.97400000000005</c:v>
              </c:pt>
              <c:pt idx="100">
                <c:v>530.61599999999999</c:v>
              </c:pt>
              <c:pt idx="101">
                <c:v>518.70500000000004</c:v>
              </c:pt>
              <c:pt idx="102">
                <c:v>524.11800000000005</c:v>
              </c:pt>
              <c:pt idx="103">
                <c:v>533.37199999999996</c:v>
              </c:pt>
              <c:pt idx="104">
                <c:v>554.08600000000001</c:v>
              </c:pt>
              <c:pt idx="105">
                <c:v>567.25</c:v>
              </c:pt>
              <c:pt idx="106">
                <c:v>583.41999999999996</c:v>
              </c:pt>
              <c:pt idx="107">
                <c:v>605.13400000000001</c:v>
              </c:pt>
              <c:pt idx="108">
                <c:v>637.66200000000003</c:v>
              </c:pt>
              <c:pt idx="109">
                <c:v>648.01800000000003</c:v>
              </c:pt>
              <c:pt idx="110">
                <c:v>661.40300000000002</c:v>
              </c:pt>
              <c:pt idx="111">
                <c:v>655.89800000000002</c:v>
              </c:pt>
              <c:pt idx="112">
                <c:v>641.22199999999998</c:v>
              </c:pt>
              <c:pt idx="113">
                <c:v>645.95500000000004</c:v>
              </c:pt>
              <c:pt idx="114">
                <c:v>655.34199999999998</c:v>
              </c:pt>
              <c:pt idx="115">
                <c:v>673.42100000000005</c:v>
              </c:pt>
              <c:pt idx="116">
                <c:v>683.55700000000002</c:v>
              </c:pt>
              <c:pt idx="117">
                <c:v>695</c:v>
              </c:pt>
              <c:pt idx="118">
                <c:v>697.78899999999999</c:v>
              </c:pt>
              <c:pt idx="119">
                <c:v>710.65200000000004</c:v>
              </c:pt>
              <c:pt idx="120">
                <c:v>740.06200000000001</c:v>
              </c:pt>
              <c:pt idx="121">
                <c:v>739.61099999999999</c:v>
              </c:pt>
              <c:pt idx="122">
                <c:v>734.44799999999998</c:v>
              </c:pt>
              <c:pt idx="123">
                <c:v>728.51199999999994</c:v>
              </c:pt>
              <c:pt idx="124">
                <c:v>703.20500000000004</c:v>
              </c:pt>
              <c:pt idx="125">
                <c:v>689.93299999999999</c:v>
              </c:pt>
              <c:pt idx="126">
                <c:v>688.09900000000005</c:v>
              </c:pt>
              <c:pt idx="127">
                <c:v>695.06500000000005</c:v>
              </c:pt>
              <c:pt idx="128">
                <c:v>697.29600000000005</c:v>
              </c:pt>
              <c:pt idx="129">
                <c:v>694.904</c:v>
              </c:pt>
              <c:pt idx="130">
                <c:v>692.01900000000001</c:v>
              </c:pt>
              <c:pt idx="131">
                <c:v>690.53499999999997</c:v>
              </c:pt>
              <c:pt idx="132">
                <c:v>705.327</c:v>
              </c:pt>
              <c:pt idx="133">
                <c:v>700.95399999999995</c:v>
              </c:pt>
              <c:pt idx="134">
                <c:v>689.82500000000005</c:v>
              </c:pt>
              <c:pt idx="135">
                <c:v>668.02300000000002</c:v>
              </c:pt>
              <c:pt idx="136">
                <c:v>636.41</c:v>
              </c:pt>
              <c:pt idx="137">
                <c:v>614.98199999999997</c:v>
              </c:pt>
              <c:pt idx="138">
                <c:v>611.69600000000003</c:v>
              </c:pt>
              <c:pt idx="139">
                <c:v>624.23</c:v>
              </c:pt>
              <c:pt idx="140">
                <c:v>616.62199999999996</c:v>
              </c:pt>
              <c:pt idx="141">
                <c:v>605.51599999999996</c:v>
              </c:pt>
              <c:pt idx="142">
                <c:v>598.08299999999997</c:v>
              </c:pt>
              <c:pt idx="143">
                <c:v>598.58100000000002</c:v>
              </c:pt>
              <c:pt idx="144">
                <c:v>615.654</c:v>
              </c:pt>
              <c:pt idx="145">
                <c:v>604.31399999999996</c:v>
              </c:pt>
              <c:pt idx="146">
                <c:v>590.60500000000002</c:v>
              </c:pt>
              <c:pt idx="147">
                <c:v>573.38199999999995</c:v>
              </c:pt>
              <c:pt idx="148">
                <c:v>554.07000000000005</c:v>
              </c:pt>
              <c:pt idx="149">
                <c:v>536.65599999999995</c:v>
              </c:pt>
              <c:pt idx="150">
                <c:v>532.69799999999998</c:v>
              </c:pt>
              <c:pt idx="151">
                <c:v>536.58100000000002</c:v>
              </c:pt>
              <c:pt idx="152">
                <c:v>538.71299999999997</c:v>
              </c:pt>
              <c:pt idx="153">
                <c:v>542.03</c:v>
              </c:pt>
              <c:pt idx="154">
                <c:v>550.25</c:v>
              </c:pt>
              <c:pt idx="155">
                <c:v>555.16700000000003</c:v>
              </c:pt>
              <c:pt idx="156">
                <c:v>570.38</c:v>
              </c:pt>
              <c:pt idx="157">
                <c:v>575.99900000000002</c:v>
              </c:pt>
              <c:pt idx="158">
                <c:v>575.07500000000005</c:v>
              </c:pt>
              <c:pt idx="159">
                <c:v>562.93399999999997</c:v>
              </c:pt>
              <c:pt idx="160">
                <c:v>534.95799999999997</c:v>
              </c:pt>
              <c:pt idx="161">
                <c:v>511.642</c:v>
              </c:pt>
              <c:pt idx="162">
                <c:v>497.66300000000001</c:v>
              </c:pt>
              <c:pt idx="163">
                <c:v>498.76299999999998</c:v>
              </c:pt>
              <c:pt idx="164">
                <c:v>491.10700000000003</c:v>
              </c:pt>
              <c:pt idx="165">
                <c:v>490.589</c:v>
              </c:pt>
              <c:pt idx="166">
                <c:v>486.43400000000003</c:v>
              </c:pt>
              <c:pt idx="167">
                <c:v>482.55599999999998</c:v>
              </c:pt>
              <c:pt idx="168">
                <c:v>494.73</c:v>
              </c:pt>
              <c:pt idx="169">
                <c:v>487.62900000000002</c:v>
              </c:pt>
              <c:pt idx="170">
                <c:v>471.47399999999999</c:v>
              </c:pt>
              <c:pt idx="171">
                <c:v>450.96100000000001</c:v>
              </c:pt>
              <c:pt idx="172">
                <c:v>432.274</c:v>
              </c:pt>
              <c:pt idx="173">
                <c:v>418.18900000000002</c:v>
              </c:pt>
              <c:pt idx="174">
                <c:v>416.27499999999998</c:v>
              </c:pt>
              <c:pt idx="175">
                <c:v>418.23500000000001</c:v>
              </c:pt>
              <c:pt idx="176">
                <c:v>410.81900000000002</c:v>
              </c:pt>
              <c:pt idx="177">
                <c:v>404.56400000000002</c:v>
              </c:pt>
              <c:pt idx="178">
                <c:v>404.625</c:v>
              </c:pt>
              <c:pt idx="179">
                <c:v>403.77100000000002</c:v>
              </c:pt>
              <c:pt idx="180">
                <c:v>415.53899999999999</c:v>
              </c:pt>
              <c:pt idx="181">
                <c:v>404.60399999999998</c:v>
              </c:pt>
              <c:pt idx="182">
                <c:v>393.33499999999998</c:v>
              </c:pt>
              <c:pt idx="183">
                <c:v>376.01400000000001</c:v>
              </c:pt>
              <c:pt idx="184">
                <c:v>350.17399999999998</c:v>
              </c:pt>
              <c:pt idx="185">
                <c:v>332.39499999999998</c:v>
              </c:pt>
              <c:pt idx="186">
                <c:v>330.58699999999999</c:v>
              </c:pt>
              <c:pt idx="187">
                <c:v>338.14699999999999</c:v>
              </c:pt>
              <c:pt idx="188">
                <c:v>338.935</c:v>
              </c:pt>
              <c:pt idx="189">
                <c:v>334.24099999999999</c:v>
              </c:pt>
              <c:pt idx="190">
                <c:v>334.89699999999999</c:v>
              </c:pt>
              <c:pt idx="191">
                <c:v>339.03500000000003</c:v>
              </c:pt>
              <c:pt idx="192">
                <c:v>350.77199999999999</c:v>
              </c:pt>
            </c:numLit>
          </c:val>
          <c:smooth val="0"/>
          <c:extLst>
            <c:ext xmlns:c16="http://schemas.microsoft.com/office/drawing/2014/chart" uri="{C3380CC4-5D6E-409C-BE32-E72D297353CC}">
              <c16:uniqueId val="{00000001-D5B3-4E52-954A-A92982FB6C43}"/>
            </c:ext>
          </c:extLst>
        </c:ser>
        <c:dLbls>
          <c:showLegendKey val="0"/>
          <c:showVal val="0"/>
          <c:showCatName val="0"/>
          <c:showSerName val="0"/>
          <c:showPercent val="0"/>
          <c:showBubbleSize val="0"/>
        </c:dLbls>
        <c:marker val="1"/>
        <c:smooth val="0"/>
        <c:axId val="224410240"/>
        <c:axId val="224420224"/>
      </c:lineChart>
      <c:lineChart>
        <c:grouping val="standard"/>
        <c:varyColors val="0"/>
        <c:ser>
          <c:idx val="1"/>
          <c:order val="1"/>
          <c:tx>
            <c:v>longo VH%</c:v>
          </c:tx>
          <c:spPr>
            <a:ln w="25400">
              <a:solidFill>
                <a:srgbClr val="808080"/>
              </a:solidFill>
              <a:prstDash val="solid"/>
            </a:ln>
          </c:spPr>
          <c:marker>
            <c:symbol val="none"/>
          </c:marker>
          <c:dLbls>
            <c:dLbl>
              <c:idx val="37"/>
              <c:layout>
                <c:manualLayout>
                  <c:x val="0.34492914971731253"/>
                  <c:y val="-0.13536307961504812"/>
                </c:manualLayout>
              </c:layout>
              <c:tx>
                <c:rich>
                  <a:bodyPr/>
                  <a:lstStyle/>
                  <a:p>
                    <a:pPr>
                      <a:defRPr sz="800" b="0" i="0" u="none" strike="noStrike" baseline="0">
                        <a:solidFill>
                          <a:srgbClr val="000000"/>
                        </a:solidFill>
                        <a:latin typeface="Arial"/>
                        <a:ea typeface="Arial"/>
                        <a:cs typeface="Arial"/>
                      </a:defRPr>
                    </a:pPr>
                    <a:r>
                      <a:rPr lang="en-US" sz="700" b="0" i="0" u="none" strike="noStrike" baseline="0">
                        <a:solidFill>
                          <a:srgbClr val="333333"/>
                        </a:solidFill>
                        <a:latin typeface="Arial"/>
                        <a:cs typeface="Arial"/>
                      </a:rPr>
                      <a:t>…ao longo do período </a:t>
                    </a:r>
                    <a:r>
                      <a:rPr lang="en-US" sz="600" b="0" i="0" u="none" strike="noStrike" baseline="0">
                        <a:solidFill>
                          <a:srgbClr val="333333"/>
                        </a:solidFill>
                        <a:latin typeface="Arial"/>
                        <a:cs typeface="Arial"/>
                      </a:rPr>
                      <a:t>(vh)</a:t>
                    </a: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5B3-4E52-954A-A92982FB6C43}"/>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165"/>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strLit>
          </c:cat>
          <c:val>
            <c:numLit>
              <c:formatCode>0.0</c:formatCode>
              <c:ptCount val="193"/>
              <c:pt idx="0">
                <c:v>18.363751817939722</c:v>
              </c:pt>
              <c:pt idx="1">
                <c:v>25.219242230736484</c:v>
              </c:pt>
              <c:pt idx="2">
                <c:v>23.4470716207706</c:v>
              </c:pt>
              <c:pt idx="3">
                <c:v>12.864659375774767</c:v>
              </c:pt>
              <c:pt idx="4">
                <c:v>15.684421534936988</c:v>
              </c:pt>
              <c:pt idx="5">
                <c:v>10.681557846506283</c:v>
              </c:pt>
              <c:pt idx="6">
                <c:v>11.914483528188491</c:v>
              </c:pt>
              <c:pt idx="7">
                <c:v>5.8919506889050233</c:v>
              </c:pt>
              <c:pt idx="8">
                <c:v>8.1377097213017446</c:v>
              </c:pt>
              <c:pt idx="9">
                <c:v>-0.48061287175225065</c:v>
              </c:pt>
              <c:pt idx="10">
                <c:v>-2.061811753178977</c:v>
              </c:pt>
              <c:pt idx="11">
                <c:v>3.9882779793469325</c:v>
              </c:pt>
              <c:pt idx="12">
                <c:v>-8.1008583690987059</c:v>
              </c:pt>
              <c:pt idx="13">
                <c:v>-3.5243988123569214</c:v>
              </c:pt>
              <c:pt idx="14">
                <c:v>8.6840579710144805</c:v>
              </c:pt>
              <c:pt idx="15">
                <c:v>-2.0038563862244008</c:v>
              </c:pt>
              <c:pt idx="16">
                <c:v>-3.7948362502166044</c:v>
              </c:pt>
              <c:pt idx="17">
                <c:v>3.7832399022567298</c:v>
              </c:pt>
              <c:pt idx="18">
                <c:v>2.2660835278465186E-3</c:v>
              </c:pt>
              <c:pt idx="19">
                <c:v>18.007761228100215</c:v>
              </c:pt>
              <c:pt idx="20">
                <c:v>15.490936068640737</c:v>
              </c:pt>
              <c:pt idx="21">
                <c:v>-6.8681917211328987</c:v>
              </c:pt>
              <c:pt idx="22">
                <c:v>14.242839433679123</c:v>
              </c:pt>
              <c:pt idx="23">
                <c:v>5.6013312219866274</c:v>
              </c:pt>
              <c:pt idx="24">
                <c:v>6.2463514302393497</c:v>
              </c:pt>
              <c:pt idx="25">
                <c:v>3.4628576798383603</c:v>
              </c:pt>
              <c:pt idx="26">
                <c:v>0.4608491572434481</c:v>
              </c:pt>
              <c:pt idx="27">
                <c:v>9.5591531755915291</c:v>
              </c:pt>
              <c:pt idx="28">
                <c:v>9.9397900370522763</c:v>
              </c:pt>
              <c:pt idx="29">
                <c:v>15.697626104540042</c:v>
              </c:pt>
              <c:pt idx="30">
                <c:v>-2.9798323136188687</c:v>
              </c:pt>
              <c:pt idx="31">
                <c:v>2.5146891699107776</c:v>
              </c:pt>
              <c:pt idx="32">
                <c:v>-3.9645854571352723</c:v>
              </c:pt>
              <c:pt idx="33">
                <c:v>2.9865294266721243</c:v>
              </c:pt>
              <c:pt idx="34">
                <c:v>0.91566723776890235</c:v>
              </c:pt>
              <c:pt idx="35">
                <c:v>7.426421999695032</c:v>
              </c:pt>
              <c:pt idx="36">
                <c:v>7.7578872740162952</c:v>
              </c:pt>
              <c:pt idx="37">
                <c:v>-0.95140781108082884</c:v>
              </c:pt>
              <c:pt idx="38">
                <c:v>10.151637429384541</c:v>
              </c:pt>
              <c:pt idx="39">
                <c:v>-12.392016004364825</c:v>
              </c:pt>
              <c:pt idx="40">
                <c:v>2.5932080417534698</c:v>
              </c:pt>
              <c:pt idx="41">
                <c:v>-7.6613675541092885E-2</c:v>
              </c:pt>
              <c:pt idx="42">
                <c:v>1.9595936003737213</c:v>
              </c:pt>
              <c:pt idx="43">
                <c:v>2.0331627237776262</c:v>
              </c:pt>
              <c:pt idx="44">
                <c:v>-5.1374145703068201</c:v>
              </c:pt>
              <c:pt idx="45">
                <c:v>8.8493062522478247</c:v>
              </c:pt>
              <c:pt idx="46">
                <c:v>2.6994397389221048</c:v>
              </c:pt>
              <c:pt idx="47">
                <c:v>-1.1994889751111848</c:v>
              </c:pt>
              <c:pt idx="48">
                <c:v>-5.9345033472046227</c:v>
              </c:pt>
              <c:pt idx="49">
                <c:v>-1.8133467825130145</c:v>
              </c:pt>
              <c:pt idx="50">
                <c:v>-10.340107199321324</c:v>
              </c:pt>
              <c:pt idx="51">
                <c:v>-1.4868827360718262</c:v>
              </c:pt>
              <c:pt idx="52">
                <c:v>-2.6759438804608182</c:v>
              </c:pt>
              <c:pt idx="53">
                <c:v>-5.7049070346942727</c:v>
              </c:pt>
              <c:pt idx="54">
                <c:v>2.8794612177578172</c:v>
              </c:pt>
              <c:pt idx="55">
                <c:v>-6.0750364086086144</c:v>
              </c:pt>
              <c:pt idx="56">
                <c:v>-13.236353603016692</c:v>
              </c:pt>
              <c:pt idx="57">
                <c:v>-3.3649833055091727</c:v>
              </c:pt>
              <c:pt idx="58">
                <c:v>-12.736490209764517</c:v>
              </c:pt>
              <c:pt idx="59">
                <c:v>-15.136131797610219</c:v>
              </c:pt>
              <c:pt idx="60">
                <c:v>-3.3870149853992837</c:v>
              </c:pt>
              <c:pt idx="61">
                <c:v>2.715386411393883</c:v>
              </c:pt>
              <c:pt idx="62">
                <c:v>-7.5479001354751274</c:v>
              </c:pt>
              <c:pt idx="63">
                <c:v>21.472974396796964</c:v>
              </c:pt>
              <c:pt idx="64">
                <c:v>-0.22502461206693747</c:v>
              </c:pt>
              <c:pt idx="65">
                <c:v>10.466268580866478</c:v>
              </c:pt>
              <c:pt idx="66">
                <c:v>12.996815924829107</c:v>
              </c:pt>
              <c:pt idx="67">
                <c:v>6.1923162117594854</c:v>
              </c:pt>
              <c:pt idx="68">
                <c:v>16.418147768630085</c:v>
              </c:pt>
              <c:pt idx="69">
                <c:v>18.774856484730673</c:v>
              </c:pt>
              <c:pt idx="70">
                <c:v>24.835817125536753</c:v>
              </c:pt>
              <c:pt idx="71">
                <c:v>37.141647855530493</c:v>
              </c:pt>
              <c:pt idx="72">
                <c:v>27.296749438934341</c:v>
              </c:pt>
              <c:pt idx="73">
                <c:v>37.696906326006399</c:v>
              </c:pt>
              <c:pt idx="74">
                <c:v>52.915590910148147</c:v>
              </c:pt>
              <c:pt idx="75">
                <c:v>26.229508196721319</c:v>
              </c:pt>
              <c:pt idx="76">
                <c:v>21.848423624489023</c:v>
              </c:pt>
              <c:pt idx="77">
                <c:v>21.523209274508925</c:v>
              </c:pt>
              <c:pt idx="78">
                <c:v>18.546543706155916</c:v>
              </c:pt>
              <c:pt idx="79">
                <c:v>17.572484761397078</c:v>
              </c:pt>
              <c:pt idx="80">
                <c:v>10.154032931178403</c:v>
              </c:pt>
              <c:pt idx="81">
                <c:v>-0.78937001909032967</c:v>
              </c:pt>
              <c:pt idx="82">
                <c:v>3.1986106193198083</c:v>
              </c:pt>
              <c:pt idx="83">
                <c:v>-1.5184247885932978</c:v>
              </c:pt>
              <c:pt idx="84">
                <c:v>-1.0478573662809021</c:v>
              </c:pt>
              <c:pt idx="85">
                <c:v>-9.239480330818628</c:v>
              </c:pt>
              <c:pt idx="86">
                <c:v>-2.0717034513180077</c:v>
              </c:pt>
              <c:pt idx="87">
                <c:v>-7.496736068164644</c:v>
              </c:pt>
              <c:pt idx="88">
                <c:v>-7.2590907338140553</c:v>
              </c:pt>
              <c:pt idx="89">
                <c:v>-12.763339705854515</c:v>
              </c:pt>
              <c:pt idx="90">
                <c:v>-13.848071808510632</c:v>
              </c:pt>
              <c:pt idx="91">
                <c:v>-0.52435490547813046</c:v>
              </c:pt>
              <c:pt idx="92">
                <c:v>-5.4142672140633064</c:v>
              </c:pt>
              <c:pt idx="93">
                <c:v>-13.290878270032525</c:v>
              </c:pt>
              <c:pt idx="94">
                <c:v>-6.4587281877001583</c:v>
              </c:pt>
              <c:pt idx="95">
                <c:v>-0.81061318291028028</c:v>
              </c:pt>
              <c:pt idx="96">
                <c:v>-9.0923459344511954</c:v>
              </c:pt>
              <c:pt idx="97">
                <c:v>-8.3994179701709637</c:v>
              </c:pt>
              <c:pt idx="98">
                <c:v>-15.21100945931253</c:v>
              </c:pt>
              <c:pt idx="99">
                <c:v>-14.617070271876397</c:v>
              </c:pt>
              <c:pt idx="100">
                <c:v>4.9562379160516423</c:v>
              </c:pt>
              <c:pt idx="101">
                <c:v>4.6888561013712859</c:v>
              </c:pt>
              <c:pt idx="102">
                <c:v>6.1857261378764683</c:v>
              </c:pt>
              <c:pt idx="103">
                <c:v>6.6048391891088576</c:v>
              </c:pt>
              <c:pt idx="104">
                <c:v>17.195875087392221</c:v>
              </c:pt>
              <c:pt idx="105">
                <c:v>22.4277008700553</c:v>
              </c:pt>
              <c:pt idx="106">
                <c:v>20.015370910551766</c:v>
              </c:pt>
              <c:pt idx="107">
                <c:v>35.198095920129767</c:v>
              </c:pt>
              <c:pt idx="108">
                <c:v>19.883355197648143</c:v>
              </c:pt>
              <c:pt idx="109">
                <c:v>19.590167189547671</c:v>
              </c:pt>
              <c:pt idx="110">
                <c:v>19.859676119293624</c:v>
              </c:pt>
              <c:pt idx="111">
                <c:v>15.188028797007203</c:v>
              </c:pt>
              <c:pt idx="112">
                <c:v>12.577993463404979</c:v>
              </c:pt>
              <c:pt idx="113">
                <c:v>16.406557648863185</c:v>
              </c:pt>
              <c:pt idx="114">
                <c:v>12.959026074316359</c:v>
              </c:pt>
              <c:pt idx="115">
                <c:v>12.350360621607548</c:v>
              </c:pt>
              <c:pt idx="116">
                <c:v>-7.0517759936367552</c:v>
              </c:pt>
              <c:pt idx="117">
                <c:v>8.9624812981931257</c:v>
              </c:pt>
              <c:pt idx="118">
                <c:v>1.6897103769465849</c:v>
              </c:pt>
              <c:pt idx="119">
                <c:v>-15.566772605471435</c:v>
              </c:pt>
              <c:pt idx="120">
                <c:v>-1.7508470777465757</c:v>
              </c:pt>
              <c:pt idx="121">
                <c:v>-5.1736733745101908</c:v>
              </c:pt>
              <c:pt idx="122">
                <c:v>-2.9574042091427333</c:v>
              </c:pt>
              <c:pt idx="123">
                <c:v>9.5015105740181127</c:v>
              </c:pt>
              <c:pt idx="124">
                <c:v>-3.9922582915457028</c:v>
              </c:pt>
              <c:pt idx="125">
                <c:v>-6.3705154455621749</c:v>
              </c:pt>
              <c:pt idx="126">
                <c:v>1.2579021024015979</c:v>
              </c:pt>
              <c:pt idx="127">
                <c:v>-3.9377895433487686</c:v>
              </c:pt>
              <c:pt idx="128">
                <c:v>7.2043643365245824</c:v>
              </c:pt>
              <c:pt idx="129">
                <c:v>4.6856433682765042</c:v>
              </c:pt>
              <c:pt idx="130">
                <c:v>-2.083840219833677</c:v>
              </c:pt>
              <c:pt idx="131">
                <c:v>6.6554727286146642</c:v>
              </c:pt>
              <c:pt idx="132">
                <c:v>-0.40659679821795081</c:v>
              </c:pt>
              <c:pt idx="133">
                <c:v>2.943339403277756</c:v>
              </c:pt>
              <c:pt idx="134">
                <c:v>-11.692443380476892</c:v>
              </c:pt>
              <c:pt idx="135">
                <c:v>-9.2788660504897198</c:v>
              </c:pt>
              <c:pt idx="136">
                <c:v>-8.9121430927683871</c:v>
              </c:pt>
              <c:pt idx="137">
                <c:v>-3.8469583737425705</c:v>
              </c:pt>
              <c:pt idx="138">
                <c:v>-8.5894930817010504</c:v>
              </c:pt>
              <c:pt idx="139">
                <c:v>-6.3141577678263889</c:v>
              </c:pt>
              <c:pt idx="140">
                <c:v>-4.3354619836360015</c:v>
              </c:pt>
              <c:pt idx="141">
                <c:v>-7.4611242133407307</c:v>
              </c:pt>
              <c:pt idx="142">
                <c:v>-8.2248045019367222</c:v>
              </c:pt>
              <c:pt idx="143">
                <c:v>-1.9981661851460886</c:v>
              </c:pt>
              <c:pt idx="144">
                <c:v>-7.1909779298822478</c:v>
              </c:pt>
              <c:pt idx="145">
                <c:v>-5.3033524399163205</c:v>
              </c:pt>
              <c:pt idx="146">
                <c:v>8.0970215801676524</c:v>
              </c:pt>
              <c:pt idx="147">
                <c:v>2.1934576419380125</c:v>
              </c:pt>
              <c:pt idx="148">
                <c:v>-3.1205359837434443</c:v>
              </c:pt>
              <c:pt idx="149">
                <c:v>6.1031563958547475</c:v>
              </c:pt>
              <c:pt idx="150">
                <c:v>-1.4684925793333581</c:v>
              </c:pt>
              <c:pt idx="151">
                <c:v>-2.6455123726881635</c:v>
              </c:pt>
              <c:pt idx="152">
                <c:v>-2.9830508474576245</c:v>
              </c:pt>
              <c:pt idx="153">
                <c:v>-4.3352640545144761</c:v>
              </c:pt>
              <c:pt idx="154">
                <c:v>3.037204561381146</c:v>
              </c:pt>
              <c:pt idx="155">
                <c:v>-4.616226521677735</c:v>
              </c:pt>
              <c:pt idx="156">
                <c:v>-5.7301723261857447</c:v>
              </c:pt>
              <c:pt idx="157">
                <c:v>-3.6695105523125271</c:v>
              </c:pt>
              <c:pt idx="158">
                <c:v>-11.790133641313316</c:v>
              </c:pt>
              <c:pt idx="159">
                <c:v>-6.7497442574165341</c:v>
              </c:pt>
              <c:pt idx="160">
                <c:v>3.8503073600265836</c:v>
              </c:pt>
              <c:pt idx="161">
                <c:v>-7.7427772600186291</c:v>
              </c:pt>
              <c:pt idx="162">
                <c:v>-16.626982027267758</c:v>
              </c:pt>
              <c:pt idx="163">
                <c:v>-4.877726371447455</c:v>
              </c:pt>
              <c:pt idx="164">
                <c:v>-12.038380906305445</c:v>
              </c:pt>
              <c:pt idx="165">
                <c:v>-16.960139043223066</c:v>
              </c:pt>
              <c:pt idx="166">
                <c:v>-9.9744957106422394</c:v>
              </c:pt>
              <c:pt idx="167">
                <c:v>-14.807617567042374</c:v>
              </c:pt>
              <c:pt idx="168">
                <c:v>-8.3592570918162963</c:v>
              </c:pt>
              <c:pt idx="169">
                <c:v>-18.045196897374694</c:v>
              </c:pt>
              <c:pt idx="170">
                <c:v>-4.8930121203052508</c:v>
              </c:pt>
              <c:pt idx="171">
                <c:v>-24.792564225307167</c:v>
              </c:pt>
              <c:pt idx="172">
                <c:v>-12.864456265248169</c:v>
              </c:pt>
              <c:pt idx="173">
                <c:v>-16.748828188136411</c:v>
              </c:pt>
              <c:pt idx="174">
                <c:v>-8.2822085889570634</c:v>
              </c:pt>
              <c:pt idx="175">
                <c:v>-15.437147621694603</c:v>
              </c:pt>
              <c:pt idx="176">
                <c:v>-10.03300027500228</c:v>
              </c:pt>
              <c:pt idx="177">
                <c:v>-7.8471066582030851</c:v>
              </c:pt>
              <c:pt idx="178">
                <c:v>-2.3316506988084185</c:v>
              </c:pt>
              <c:pt idx="179">
                <c:v>-11.064042405283271</c:v>
              </c:pt>
              <c:pt idx="180">
                <c:v>-6.8077168688871703</c:v>
              </c:pt>
              <c:pt idx="181">
                <c:v>-6.2292396596441701</c:v>
              </c:pt>
              <c:pt idx="182">
                <c:v>-16.1225613593455</c:v>
              </c:pt>
              <c:pt idx="183">
                <c:v>5.9062218214607665</c:v>
              </c:pt>
              <c:pt idx="184">
                <c:v>-11.594335941982415</c:v>
              </c:pt>
              <c:pt idx="185">
                <c:v>-6.1738581759937965</c:v>
              </c:pt>
              <c:pt idx="186">
                <c:v>-7.9783185330411621</c:v>
              </c:pt>
              <c:pt idx="187">
                <c:v>-4.0543713024697059</c:v>
              </c:pt>
              <c:pt idx="188">
                <c:v>-8.5010273914446266</c:v>
              </c:pt>
              <c:pt idx="189">
                <c:v>-1.9026342734804191</c:v>
              </c:pt>
              <c:pt idx="190">
                <c:v>-5.4110118838337717</c:v>
              </c:pt>
              <c:pt idx="191">
                <c:v>-0.36151347126213151</c:v>
              </c:pt>
              <c:pt idx="192">
                <c:v>-0.87818952303668762</c:v>
              </c:pt>
            </c:numLit>
          </c:val>
          <c:smooth val="0"/>
          <c:extLst>
            <c:ext xmlns:c16="http://schemas.microsoft.com/office/drawing/2014/chart" uri="{C3380CC4-5D6E-409C-BE32-E72D297353CC}">
              <c16:uniqueId val="{00000003-D5B3-4E52-954A-A92982FB6C43}"/>
            </c:ext>
          </c:extLst>
        </c:ser>
        <c:dLbls>
          <c:showLegendKey val="0"/>
          <c:showVal val="0"/>
          <c:showCatName val="0"/>
          <c:showSerName val="0"/>
          <c:showPercent val="0"/>
          <c:showBubbleSize val="0"/>
        </c:dLbls>
        <c:marker val="1"/>
        <c:smooth val="0"/>
        <c:axId val="224421760"/>
        <c:axId val="224423296"/>
      </c:lineChart>
      <c:catAx>
        <c:axId val="224410240"/>
        <c:scaling>
          <c:orientation val="minMax"/>
        </c:scaling>
        <c:delete val="0"/>
        <c:axPos val="b"/>
        <c:numFmt formatCode="General" sourceLinked="1"/>
        <c:majorTickMark val="in"/>
        <c:minorTickMark val="in"/>
        <c:tickLblPos val="low"/>
        <c:spPr>
          <a:ln w="3175">
            <a:solidFill>
              <a:srgbClr val="FFFFFF"/>
            </a:solidFill>
            <a:prstDash val="solid"/>
          </a:ln>
        </c:spPr>
        <c:txPr>
          <a:bodyPr rot="-5400000" vert="horz"/>
          <a:lstStyle/>
          <a:p>
            <a:pPr>
              <a:defRPr sz="600" b="0" i="0" u="none" strike="noStrike" baseline="0">
                <a:solidFill>
                  <a:schemeClr val="tx2"/>
                </a:solidFill>
                <a:latin typeface="Arial"/>
                <a:ea typeface="Arial"/>
                <a:cs typeface="Arial"/>
              </a:defRPr>
            </a:pPr>
            <a:endParaRPr lang="pt-PT"/>
          </a:p>
        </c:txPr>
        <c:crossAx val="224420224"/>
        <c:crosses val="autoZero"/>
        <c:auto val="1"/>
        <c:lblAlgn val="ctr"/>
        <c:lblOffset val="100"/>
        <c:tickLblSkip val="1"/>
        <c:tickMarkSkip val="1"/>
        <c:noMultiLvlLbl val="0"/>
      </c:catAx>
      <c:valAx>
        <c:axId val="224420224"/>
        <c:scaling>
          <c:orientation val="minMax"/>
          <c:max val="800"/>
          <c:min val="10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224410240"/>
        <c:crosses val="autoZero"/>
        <c:crossBetween val="between"/>
        <c:majorUnit val="100"/>
        <c:minorUnit val="100"/>
      </c:valAx>
      <c:catAx>
        <c:axId val="224421760"/>
        <c:scaling>
          <c:orientation val="minMax"/>
        </c:scaling>
        <c:delete val="1"/>
        <c:axPos val="b"/>
        <c:numFmt formatCode="General" sourceLinked="1"/>
        <c:majorTickMark val="out"/>
        <c:minorTickMark val="none"/>
        <c:tickLblPos val="none"/>
        <c:crossAx val="224423296"/>
        <c:crosses val="autoZero"/>
        <c:auto val="1"/>
        <c:lblAlgn val="ctr"/>
        <c:lblOffset val="100"/>
        <c:noMultiLvlLbl val="0"/>
      </c:catAx>
      <c:valAx>
        <c:axId val="224423296"/>
        <c:scaling>
          <c:orientation val="minMax"/>
          <c:max val="100"/>
          <c:min val="-30"/>
        </c:scaling>
        <c:delete val="0"/>
        <c:axPos val="r"/>
        <c:numFmt formatCode="0" sourceLinked="0"/>
        <c:majorTickMark val="none"/>
        <c:minorTickMark val="none"/>
        <c:tickLblPos val="nextTo"/>
        <c:spPr>
          <a:ln w="3175">
            <a:solidFill>
              <a:srgbClr val="FFFFFF"/>
            </a:solidFill>
            <a:prstDash val="solid"/>
          </a:ln>
        </c:spPr>
        <c:txPr>
          <a:bodyPr rot="0" vert="horz"/>
          <a:lstStyle/>
          <a:p>
            <a:pPr>
              <a:defRPr sz="600" b="0" i="0" u="none" strike="noStrike" baseline="0">
                <a:solidFill>
                  <a:schemeClr val="tx2"/>
                </a:solidFill>
                <a:latin typeface="Arial"/>
                <a:ea typeface="Arial"/>
                <a:cs typeface="Arial"/>
              </a:defRPr>
            </a:pPr>
            <a:endParaRPr lang="pt-PT"/>
          </a:p>
        </c:txPr>
        <c:crossAx val="224421760"/>
        <c:crosses val="max"/>
        <c:crossBetween val="between"/>
      </c:valAx>
      <c:spPr>
        <a:gradFill rotWithShape="0">
          <a:gsLst>
            <a:gs pos="0">
              <a:srgbClr val="EBF7FF"/>
            </a:gs>
            <a:gs pos="100000">
              <a:srgbClr val="FFFFFF"/>
            </a:gs>
          </a:gsLst>
          <a:lin ang="5400000" scaled="1"/>
        </a:gradFill>
        <a:ln w="25400">
          <a:noFill/>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perspetivas de evolução do emprego nos próximos 3 meses</a:t>
            </a:r>
            <a:r>
              <a:rPr lang="pt-PT" sz="800" b="0" i="0" u="none" strike="noStrike" baseline="0">
                <a:solidFill>
                  <a:schemeClr val="tx2"/>
                </a:solidFill>
                <a:latin typeface="Arial"/>
                <a:cs typeface="Arial"/>
              </a:rPr>
              <a:t> </a:t>
            </a:r>
            <a:r>
              <a:rPr lang="pt-PT" sz="700" b="0" i="0" u="none" strike="noStrike" baseline="0">
                <a:solidFill>
                  <a:schemeClr val="tx2"/>
                </a:solidFill>
                <a:latin typeface="Arial"/>
                <a:cs typeface="Arial"/>
              </a:rPr>
              <a:t>(sre/mm3m)</a:t>
            </a:r>
          </a:p>
        </c:rich>
      </c:tx>
      <c:layout>
        <c:manualLayout>
          <c:xMode val="edge"/>
          <c:yMode val="edge"/>
          <c:x val="0.10682523734978262"/>
          <c:y val="5.4945054945054984E-3"/>
        </c:manualLayout>
      </c:layout>
      <c:overlay val="0"/>
      <c:spPr>
        <a:noFill/>
        <a:ln w="25400">
          <a:noFill/>
        </a:ln>
      </c:spPr>
    </c:title>
    <c:autoTitleDeleted val="0"/>
    <c:plotArea>
      <c:layout>
        <c:manualLayout>
          <c:layoutTarget val="inner"/>
          <c:xMode val="edge"/>
          <c:yMode val="edge"/>
          <c:x val="8.3086173796500948E-2"/>
          <c:y val="0.20329670329670341"/>
          <c:w val="0.90504582171188463"/>
          <c:h val="0.51648351648351665"/>
        </c:manualLayout>
      </c:layout>
      <c:lineChart>
        <c:grouping val="standard"/>
        <c:varyColors val="0"/>
        <c:ser>
          <c:idx val="0"/>
          <c:order val="0"/>
          <c:tx>
            <c:v>industria</c:v>
          </c:tx>
          <c:spPr>
            <a:ln w="25400">
              <a:solidFill>
                <a:srgbClr val="808080"/>
              </a:solidFill>
              <a:prstDash val="solid"/>
            </a:ln>
          </c:spPr>
          <c:marker>
            <c:symbol val="none"/>
          </c:marker>
          <c:dLbls>
            <c:dLbl>
              <c:idx val="8"/>
              <c:layout>
                <c:manualLayout>
                  <c:x val="0.41176672735727859"/>
                  <c:y val="-0.12707219289896454"/>
                </c:manualLayout>
              </c:layout>
              <c:tx>
                <c:rich>
                  <a:bodyPr/>
                  <a:lstStyle/>
                  <a:p>
                    <a:pPr>
                      <a:defRPr sz="800" b="0" i="0" u="none" strike="noStrike" baseline="0">
                        <a:solidFill>
                          <a:schemeClr val="bg1">
                            <a:lumMod val="50000"/>
                          </a:schemeClr>
                        </a:solidFill>
                        <a:latin typeface="Arial"/>
                        <a:ea typeface="Arial"/>
                        <a:cs typeface="Arial"/>
                      </a:defRPr>
                    </a:pPr>
                    <a:r>
                      <a:rPr lang="en-US" sz="700" b="1" i="0" u="none" strike="noStrike" baseline="0">
                        <a:solidFill>
                          <a:schemeClr val="bg1">
                            <a:lumMod val="50000"/>
                          </a:schemeClr>
                        </a:solidFill>
                        <a:latin typeface="Arial"/>
                        <a:cs typeface="Arial"/>
                      </a:rPr>
                      <a:t>indústria </a:t>
                    </a: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95D-44C1-B397-552B8DB4ABE6}"/>
                </c:ext>
              </c:extLst>
            </c:dLbl>
            <c:spPr>
              <a:noFill/>
              <a:ln>
                <a:noFill/>
              </a:ln>
              <a:effectLst/>
            </c:spPr>
            <c:txPr>
              <a:bodyPr/>
              <a:lstStyle/>
              <a:p>
                <a:pPr>
                  <a:defRPr>
                    <a:solidFill>
                      <a:schemeClr val="bg1">
                        <a:lumMod val="50000"/>
                      </a:schemeClr>
                    </a:solidFill>
                  </a:defRPr>
                </a:pPr>
                <a:endParaRPr lang="pt-PT"/>
              </a:p>
            </c:tx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205"/>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jan.19</c:v>
              </c:pt>
              <c:pt idx="195">
                <c:v> </c:v>
              </c:pt>
              <c:pt idx="196">
                <c:v> </c:v>
              </c:pt>
              <c:pt idx="197">
                <c:v> </c:v>
              </c:pt>
              <c:pt idx="198">
                <c:v> </c:v>
              </c:pt>
              <c:pt idx="199">
                <c:v> </c:v>
              </c:pt>
              <c:pt idx="200">
                <c:v> </c:v>
              </c:pt>
              <c:pt idx="201">
                <c:v> </c:v>
              </c:pt>
              <c:pt idx="202">
                <c:v> </c:v>
              </c:pt>
              <c:pt idx="203">
                <c:v> </c:v>
              </c:pt>
              <c:pt idx="204">
                <c:v> </c:v>
              </c:pt>
            </c:strLit>
          </c:cat>
          <c:val>
            <c:numLit>
              <c:formatCode>0.0</c:formatCode>
              <c:ptCount val="192"/>
              <c:pt idx="0">
                <c:v>-12</c:v>
              </c:pt>
              <c:pt idx="1">
                <c:v>-12</c:v>
              </c:pt>
              <c:pt idx="2">
                <c:v>-9.2278288672750008</c:v>
              </c:pt>
              <c:pt idx="3">
                <c:v>-10.894495533941667</c:v>
              </c:pt>
              <c:pt idx="4">
                <c:v>-11.561162200608335</c:v>
              </c:pt>
              <c:pt idx="5">
                <c:v>-10.561162200608335</c:v>
              </c:pt>
              <c:pt idx="6">
                <c:v>-9.2278288672750008</c:v>
              </c:pt>
              <c:pt idx="7">
                <c:v>-9.5611622006083348</c:v>
              </c:pt>
              <c:pt idx="8">
                <c:v>-9.5611622006083348</c:v>
              </c:pt>
              <c:pt idx="9">
                <c:v>-9.2278288672750008</c:v>
              </c:pt>
              <c:pt idx="10">
                <c:v>-9.8944955339416669</c:v>
              </c:pt>
              <c:pt idx="11">
                <c:v>-9.8944955339416669</c:v>
              </c:pt>
              <c:pt idx="12">
                <c:v>-10.227828867275001</c:v>
              </c:pt>
              <c:pt idx="13">
                <c:v>-8.5611622006083348</c:v>
              </c:pt>
              <c:pt idx="14">
                <c:v>-8.5611622006083348</c:v>
              </c:pt>
              <c:pt idx="15">
                <c:v>-8.2278288672750008</c:v>
              </c:pt>
              <c:pt idx="16">
                <c:v>-8.2278288672750008</c:v>
              </c:pt>
              <c:pt idx="17">
                <c:v>-8.2278288672750008</c:v>
              </c:pt>
              <c:pt idx="18">
                <c:v>-8.8944955339416669</c:v>
              </c:pt>
              <c:pt idx="19">
                <c:v>-9.2278288672750008</c:v>
              </c:pt>
              <c:pt idx="20">
                <c:v>-9.8944955339416669</c:v>
              </c:pt>
              <c:pt idx="21">
                <c:v>-10.561162200608335</c:v>
              </c:pt>
              <c:pt idx="22">
                <c:v>-10.561162200608335</c:v>
              </c:pt>
              <c:pt idx="23">
                <c:v>-10.227828867275001</c:v>
              </c:pt>
              <c:pt idx="24">
                <c:v>-7.8944955339416678</c:v>
              </c:pt>
              <c:pt idx="25">
                <c:v>-9.2278288672750008</c:v>
              </c:pt>
              <c:pt idx="26">
                <c:v>-9.2278288672750008</c:v>
              </c:pt>
              <c:pt idx="27">
                <c:v>-10.561162200608335</c:v>
              </c:pt>
              <c:pt idx="28">
                <c:v>-8.5611622006083348</c:v>
              </c:pt>
              <c:pt idx="29">
                <c:v>-8.5611622006083348</c:v>
              </c:pt>
              <c:pt idx="30">
                <c:v>-8.2278288672750008</c:v>
              </c:pt>
              <c:pt idx="31">
                <c:v>-8.5611622006083348</c:v>
              </c:pt>
              <c:pt idx="32">
                <c:v>-9.2278288672750008</c:v>
              </c:pt>
              <c:pt idx="33">
                <c:v>-9.2278288672750008</c:v>
              </c:pt>
              <c:pt idx="34">
                <c:v>-9.8944955339416669</c:v>
              </c:pt>
              <c:pt idx="35">
                <c:v>-9.5611622006083348</c:v>
              </c:pt>
              <c:pt idx="36">
                <c:v>-10.894495533941667</c:v>
              </c:pt>
              <c:pt idx="37">
                <c:v>-9.8944955339416669</c:v>
              </c:pt>
              <c:pt idx="38">
                <c:v>-7.5611622006083339</c:v>
              </c:pt>
              <c:pt idx="39">
                <c:v>-5.8944955339416678</c:v>
              </c:pt>
              <c:pt idx="40">
                <c:v>-5.2278288672750008</c:v>
              </c:pt>
              <c:pt idx="41">
                <c:v>-3.2278288672750008</c:v>
              </c:pt>
              <c:pt idx="42">
                <c:v>-0.89449553394166725</c:v>
              </c:pt>
              <c:pt idx="43">
                <c:v>0.43883779939166628</c:v>
              </c:pt>
              <c:pt idx="44">
                <c:v>-0.89449553394166703</c:v>
              </c:pt>
              <c:pt idx="45">
                <c:v>-2.5611622006083339</c:v>
              </c:pt>
              <c:pt idx="46">
                <c:v>-2.5611622006083343</c:v>
              </c:pt>
              <c:pt idx="47">
                <c:v>-3.5611622006083343</c:v>
              </c:pt>
              <c:pt idx="48">
                <c:v>-2.5611622006083343</c:v>
              </c:pt>
              <c:pt idx="49">
                <c:v>-3.2278288672750008</c:v>
              </c:pt>
              <c:pt idx="50">
                <c:v>-1.8944955339416669</c:v>
              </c:pt>
              <c:pt idx="51">
                <c:v>-0.89449553394166703</c:v>
              </c:pt>
              <c:pt idx="52">
                <c:v>-0.2278288672750004</c:v>
              </c:pt>
              <c:pt idx="53">
                <c:v>1.1055044660583329</c:v>
              </c:pt>
              <c:pt idx="54">
                <c:v>0.7721711327249996</c:v>
              </c:pt>
              <c:pt idx="55">
                <c:v>0.43883779939166628</c:v>
              </c:pt>
              <c:pt idx="56">
                <c:v>0.10550446605833293</c:v>
              </c:pt>
              <c:pt idx="57">
                <c:v>0.10550446605833293</c:v>
              </c:pt>
              <c:pt idx="58">
                <c:v>-0.56116220060833377</c:v>
              </c:pt>
              <c:pt idx="59">
                <c:v>0.10550446605833293</c:v>
              </c:pt>
              <c:pt idx="60">
                <c:v>-0.2278288672750004</c:v>
              </c:pt>
              <c:pt idx="61">
                <c:v>0.43883779939166628</c:v>
              </c:pt>
              <c:pt idx="62">
                <c:v>-0.89449553394166703</c:v>
              </c:pt>
              <c:pt idx="63">
                <c:v>0.7721711327249996</c:v>
              </c:pt>
              <c:pt idx="64">
                <c:v>1.1055044660583329</c:v>
              </c:pt>
              <c:pt idx="65">
                <c:v>0.43883779939166628</c:v>
              </c:pt>
              <c:pt idx="66">
                <c:v>-2.2278288672750004</c:v>
              </c:pt>
              <c:pt idx="67">
                <c:v>-3.2278288672750008</c:v>
              </c:pt>
              <c:pt idx="68">
                <c:v>-4.8944955339416678</c:v>
              </c:pt>
              <c:pt idx="69">
                <c:v>-8.2278288672750008</c:v>
              </c:pt>
              <c:pt idx="70">
                <c:v>-14.227828867275001</c:v>
              </c:pt>
              <c:pt idx="71">
                <c:v>-19.561162200608333</c:v>
              </c:pt>
              <c:pt idx="72">
                <c:v>-20.894495533941669</c:v>
              </c:pt>
              <c:pt idx="73">
                <c:v>-19.894495533941669</c:v>
              </c:pt>
              <c:pt idx="74">
                <c:v>-18.561162200608333</c:v>
              </c:pt>
              <c:pt idx="75">
                <c:v>-17.561162200608333</c:v>
              </c:pt>
              <c:pt idx="76">
                <c:v>-15.658095041855555</c:v>
              </c:pt>
              <c:pt idx="77">
                <c:v>-13.004943852636112</c:v>
              </c:pt>
              <c:pt idx="78">
                <c:v>-11.804815602150001</c:v>
              </c:pt>
              <c:pt idx="79">
                <c:v>-10.803299866683334</c:v>
              </c:pt>
              <c:pt idx="80">
                <c:v>-9.4502101267833325</c:v>
              </c:pt>
              <c:pt idx="81">
                <c:v>-7.7886328823166666</c:v>
              </c:pt>
              <c:pt idx="82">
                <c:v>-5.8587291544166673</c:v>
              </c:pt>
              <c:pt idx="83">
                <c:v>-5.7854113797833335</c:v>
              </c:pt>
              <c:pt idx="84">
                <c:v>-5.4980234689833338</c:v>
              </c:pt>
              <c:pt idx="85">
                <c:v>-5.5151295211500004</c:v>
              </c:pt>
              <c:pt idx="86">
                <c:v>-3.5242706465166673</c:v>
              </c:pt>
              <c:pt idx="87">
                <c:v>-3.4865101823166675</c:v>
              </c:pt>
              <c:pt idx="88">
                <c:v>-3.4671162821500006</c:v>
              </c:pt>
              <c:pt idx="89">
                <c:v>-3.7019535672500008</c:v>
              </c:pt>
              <c:pt idx="90">
                <c:v>-2.3854122627166667</c:v>
              </c:pt>
              <c:pt idx="91">
                <c:v>-1.978982534916667</c:v>
              </c:pt>
              <c:pt idx="92">
                <c:v>-1.2014723698833336</c:v>
              </c:pt>
              <c:pt idx="93">
                <c:v>-2.2191864267500008</c:v>
              </c:pt>
              <c:pt idx="94">
                <c:v>-1.5616589576500004</c:v>
              </c:pt>
              <c:pt idx="95">
                <c:v>-2.746312114083334</c:v>
              </c:pt>
              <c:pt idx="96">
                <c:v>-1.8437653682166673</c:v>
              </c:pt>
              <c:pt idx="97">
                <c:v>-2.4578568258833342</c:v>
              </c:pt>
              <c:pt idx="98">
                <c:v>-2.364054911383334</c:v>
              </c:pt>
              <c:pt idx="99">
                <c:v>-1.608747427583334</c:v>
              </c:pt>
              <c:pt idx="100">
                <c:v>-0.47532148365000054</c:v>
              </c:pt>
              <c:pt idx="101">
                <c:v>-0.22455095688333362</c:v>
              </c:pt>
              <c:pt idx="102">
                <c:v>-2.5272532652166673</c:v>
              </c:pt>
              <c:pt idx="103">
                <c:v>-4.2575866570833343</c:v>
              </c:pt>
              <c:pt idx="104">
                <c:v>-5.5452913297500004</c:v>
              </c:pt>
              <c:pt idx="105">
                <c:v>-6.2876909201166669</c:v>
              </c:pt>
              <c:pt idx="106">
                <c:v>-8.3759498649500017</c:v>
              </c:pt>
              <c:pt idx="107">
                <c:v>-10.003419473383333</c:v>
              </c:pt>
              <c:pt idx="108">
                <c:v>-10.953092674783335</c:v>
              </c:pt>
              <c:pt idx="109">
                <c:v>-11.389048089383332</c:v>
              </c:pt>
              <c:pt idx="110">
                <c:v>-11.931651695983334</c:v>
              </c:pt>
              <c:pt idx="111">
                <c:v>-11.40966685545</c:v>
              </c:pt>
              <c:pt idx="112">
                <c:v>-10.583257846316668</c:v>
              </c:pt>
              <c:pt idx="113">
                <c:v>-9.7189008894499995</c:v>
              </c:pt>
              <c:pt idx="114">
                <c:v>-9.8906312508500012</c:v>
              </c:pt>
              <c:pt idx="115">
                <c:v>-9.7778791989500018</c:v>
              </c:pt>
              <c:pt idx="116">
                <c:v>-10.041024279983334</c:v>
              </c:pt>
              <c:pt idx="117">
                <c:v>-11.358506826116667</c:v>
              </c:pt>
              <c:pt idx="118">
                <c:v>-13.001631928416666</c:v>
              </c:pt>
              <c:pt idx="119">
                <c:v>-14.242924531616666</c:v>
              </c:pt>
              <c:pt idx="120">
                <c:v>-13.094831952883334</c:v>
              </c:pt>
              <c:pt idx="121">
                <c:v>-11.629271125716668</c:v>
              </c:pt>
              <c:pt idx="122">
                <c:v>-9.8957889334833347</c:v>
              </c:pt>
              <c:pt idx="123">
                <c:v>-8.9250482978499992</c:v>
              </c:pt>
              <c:pt idx="124">
                <c:v>-8.3711939675833325</c:v>
              </c:pt>
              <c:pt idx="125">
                <c:v>-7.2211447403166673</c:v>
              </c:pt>
              <c:pt idx="126">
                <c:v>-6.4438882949166683</c:v>
              </c:pt>
              <c:pt idx="127">
                <c:v>-5.5943076910833343</c:v>
              </c:pt>
              <c:pt idx="128">
                <c:v>-5.5494996587500012</c:v>
              </c:pt>
              <c:pt idx="129">
                <c:v>-5.5609217343500008</c:v>
              </c:pt>
              <c:pt idx="130">
                <c:v>-4.9854405900833347</c:v>
              </c:pt>
              <c:pt idx="131">
                <c:v>-5.298428302116668</c:v>
              </c:pt>
              <c:pt idx="132">
                <c:v>-2.8587757495500008</c:v>
              </c:pt>
              <c:pt idx="133">
                <c:v>-1.3725360293833342</c:v>
              </c:pt>
              <c:pt idx="134">
                <c:v>1.2766228412833327</c:v>
              </c:pt>
              <c:pt idx="135">
                <c:v>1.1990535997499996</c:v>
              </c:pt>
              <c:pt idx="136">
                <c:v>0.97774644671666622</c:v>
              </c:pt>
              <c:pt idx="137">
                <c:v>0.94388123318333284</c:v>
              </c:pt>
              <c:pt idx="138">
                <c:v>0.4754688681499995</c:v>
              </c:pt>
              <c:pt idx="139">
                <c:v>-0.4637824230500005</c:v>
              </c:pt>
              <c:pt idx="140">
                <c:v>-1.1584765289833339</c:v>
              </c:pt>
              <c:pt idx="141">
                <c:v>-1.0020516381166671</c:v>
              </c:pt>
              <c:pt idx="142">
                <c:v>-1.2355676686500006</c:v>
              </c:pt>
              <c:pt idx="143">
                <c:v>-1.7964413737166671</c:v>
              </c:pt>
              <c:pt idx="144">
                <c:v>-1.8263617947166673</c:v>
              </c:pt>
              <c:pt idx="145">
                <c:v>-0.33117197981666707</c:v>
              </c:pt>
              <c:pt idx="146">
                <c:v>0.34711565711666631</c:v>
              </c:pt>
              <c:pt idx="147">
                <c:v>1.4463865680166663</c:v>
              </c:pt>
              <c:pt idx="148">
                <c:v>2.6061578151888884</c:v>
              </c:pt>
              <c:pt idx="149">
                <c:v>4.0437912822611111</c:v>
              </c:pt>
              <c:pt idx="150">
                <c:v>4.0433073972333338</c:v>
              </c:pt>
              <c:pt idx="151">
                <c:v>3.7477148434666661</c:v>
              </c:pt>
              <c:pt idx="152">
                <c:v>3.7286502122333331</c:v>
              </c:pt>
              <c:pt idx="153">
                <c:v>3.4428561969666673</c:v>
              </c:pt>
              <c:pt idx="154">
                <c:v>2.2236117347</c:v>
              </c:pt>
              <c:pt idx="155">
                <c:v>0.63662027896666673</c:v>
              </c:pt>
              <c:pt idx="156">
                <c:v>0.8312952598333333</c:v>
              </c:pt>
              <c:pt idx="157">
                <c:v>1.1661384862666668</c:v>
              </c:pt>
              <c:pt idx="158">
                <c:v>2.9098582654333334</c:v>
              </c:pt>
              <c:pt idx="159">
                <c:v>3.1791087690999995</c:v>
              </c:pt>
              <c:pt idx="160">
                <c:v>3.7085668282333333</c:v>
              </c:pt>
              <c:pt idx="161">
                <c:v>2.7692745808666666</c:v>
              </c:pt>
              <c:pt idx="162">
                <c:v>2.5238975948666664</c:v>
              </c:pt>
              <c:pt idx="163">
                <c:v>2.9188350694</c:v>
              </c:pt>
              <c:pt idx="164">
                <c:v>2.8871800014999995</c:v>
              </c:pt>
              <c:pt idx="165">
                <c:v>2.8021648707666671</c:v>
              </c:pt>
              <c:pt idx="166">
                <c:v>2.3389472801999998</c:v>
              </c:pt>
              <c:pt idx="167">
                <c:v>1.8427612698666669</c:v>
              </c:pt>
              <c:pt idx="168">
                <c:v>2.3053573854000002</c:v>
              </c:pt>
              <c:pt idx="169">
                <c:v>2.8493574175333336</c:v>
              </c:pt>
              <c:pt idx="170">
                <c:v>4.5561968316000003</c:v>
              </c:pt>
              <c:pt idx="171">
                <c:v>4.8641431524999996</c:v>
              </c:pt>
              <c:pt idx="172">
                <c:v>5.1962669334333329</c:v>
              </c:pt>
              <c:pt idx="173">
                <c:v>5.3152462129666667</c:v>
              </c:pt>
              <c:pt idx="174">
                <c:v>6.3718830043333332</c:v>
              </c:pt>
              <c:pt idx="175">
                <c:v>6.9984287021666667</c:v>
              </c:pt>
              <c:pt idx="176">
                <c:v>8.0734578841333331</c:v>
              </c:pt>
              <c:pt idx="177">
                <c:v>8.0995105781000003</c:v>
              </c:pt>
              <c:pt idx="178">
                <c:v>7.2359084557333331</c:v>
              </c:pt>
              <c:pt idx="179">
                <c:v>5.7840010344000001</c:v>
              </c:pt>
              <c:pt idx="180">
                <c:v>4.6939847424333339</c:v>
              </c:pt>
              <c:pt idx="181">
                <c:v>5.5246163627000007</c:v>
              </c:pt>
              <c:pt idx="182">
                <c:v>6.3685752772666673</c:v>
              </c:pt>
              <c:pt idx="183">
                <c:v>6.7142409289333331</c:v>
              </c:pt>
              <c:pt idx="184">
                <c:v>6.4388352141</c:v>
              </c:pt>
              <c:pt idx="185">
                <c:v>5.7170574219666657</c:v>
              </c:pt>
              <c:pt idx="186">
                <c:v>5.1708296675000005</c:v>
              </c:pt>
              <c:pt idx="187">
                <c:v>4.6502287609333335</c:v>
              </c:pt>
              <c:pt idx="188">
                <c:v>4.2296542193999995</c:v>
              </c:pt>
              <c:pt idx="189">
                <c:v>3.4934488080000001</c:v>
              </c:pt>
              <c:pt idx="190">
                <c:v>3.1857293468000001</c:v>
              </c:pt>
              <c:pt idx="191">
                <c:v>3.035754617366667</c:v>
              </c:pt>
            </c:numLit>
          </c:val>
          <c:smooth val="0"/>
          <c:extLst>
            <c:ext xmlns:c16="http://schemas.microsoft.com/office/drawing/2014/chart" uri="{C3380CC4-5D6E-409C-BE32-E72D297353CC}">
              <c16:uniqueId val="{00000001-295D-44C1-B397-552B8DB4ABE6}"/>
            </c:ext>
          </c:extLst>
        </c:ser>
        <c:ser>
          <c:idx val="1"/>
          <c:order val="1"/>
          <c:tx>
            <c:v>construcao</c:v>
          </c:tx>
          <c:spPr>
            <a:ln w="25400">
              <a:solidFill>
                <a:schemeClr val="tx2"/>
              </a:solidFill>
              <a:prstDash val="solid"/>
            </a:ln>
          </c:spPr>
          <c:marker>
            <c:symbol val="none"/>
          </c:marker>
          <c:dLbls>
            <c:dLbl>
              <c:idx val="3"/>
              <c:layout>
                <c:manualLayout>
                  <c:x val="0.69367414179610531"/>
                  <c:y val="2.5314527991693345E-2"/>
                </c:manualLayout>
              </c:layout>
              <c:tx>
                <c:rich>
                  <a:bodyPr/>
                  <a:lstStyle/>
                  <a:p>
                    <a:pPr>
                      <a:defRPr sz="700" b="1" i="0" u="none" strike="noStrike" baseline="0">
                        <a:solidFill>
                          <a:schemeClr val="tx2"/>
                        </a:solidFill>
                        <a:latin typeface="Arial"/>
                        <a:ea typeface="Arial"/>
                        <a:cs typeface="Arial"/>
                      </a:defRPr>
                    </a:pPr>
                    <a:r>
                      <a:rPr lang="en-US" baseline="0">
                        <a:solidFill>
                          <a:schemeClr val="tx2"/>
                        </a:solidFill>
                      </a:rPr>
                      <a:t>c</a:t>
                    </a:r>
                    <a:r>
                      <a:rPr lang="en-US"/>
                      <a:t>onstrução</a:t>
                    </a: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95D-44C1-B397-552B8DB4ABE6}"/>
                </c:ext>
              </c:extLst>
            </c:dLbl>
            <c:spPr>
              <a:noFill/>
              <a:ln>
                <a:noFill/>
              </a:ln>
              <a:effectLst/>
            </c:spPr>
            <c:txPr>
              <a:bodyPr/>
              <a:lstStyle/>
              <a:p>
                <a:pPr>
                  <a:defRPr baseline="0">
                    <a:solidFill>
                      <a:schemeClr val="tx2"/>
                    </a:solidFill>
                  </a:defRPr>
                </a:pPr>
                <a:endParaRPr lang="pt-PT"/>
              </a:p>
            </c:tx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205"/>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jan.19</c:v>
              </c:pt>
              <c:pt idx="195">
                <c:v> </c:v>
              </c:pt>
              <c:pt idx="196">
                <c:v> </c:v>
              </c:pt>
              <c:pt idx="197">
                <c:v> </c:v>
              </c:pt>
              <c:pt idx="198">
                <c:v> </c:v>
              </c:pt>
              <c:pt idx="199">
                <c:v> </c:v>
              </c:pt>
              <c:pt idx="200">
                <c:v> </c:v>
              </c:pt>
              <c:pt idx="201">
                <c:v> </c:v>
              </c:pt>
              <c:pt idx="202">
                <c:v> </c:v>
              </c:pt>
              <c:pt idx="203">
                <c:v> </c:v>
              </c:pt>
              <c:pt idx="204">
                <c:v> </c:v>
              </c:pt>
            </c:strLit>
          </c:cat>
          <c:val>
            <c:numLit>
              <c:formatCode>0.0</c:formatCode>
              <c:ptCount val="193"/>
              <c:pt idx="0">
                <c:v>-32.109981789628847</c:v>
              </c:pt>
              <c:pt idx="1">
                <c:v>-29.161263840910902</c:v>
              </c:pt>
              <c:pt idx="2">
                <c:v>-28.545879225526281</c:v>
              </c:pt>
              <c:pt idx="3">
                <c:v>-26.597161276808333</c:v>
              </c:pt>
              <c:pt idx="4">
                <c:v>-24.597161276808333</c:v>
              </c:pt>
              <c:pt idx="5">
                <c:v>-24.597161276808333</c:v>
              </c:pt>
              <c:pt idx="6">
                <c:v>-23.263827943474997</c:v>
              </c:pt>
              <c:pt idx="7">
                <c:v>-23.597161276808333</c:v>
              </c:pt>
              <c:pt idx="8">
                <c:v>-22.263827943474997</c:v>
              </c:pt>
              <c:pt idx="9">
                <c:v>-21.930494610141665</c:v>
              </c:pt>
              <c:pt idx="10">
                <c:v>-20.930494610141668</c:v>
              </c:pt>
              <c:pt idx="11">
                <c:v>-21.263827943475</c:v>
              </c:pt>
              <c:pt idx="12">
                <c:v>-18.930494610141668</c:v>
              </c:pt>
              <c:pt idx="13">
                <c:v>-17.597161276808333</c:v>
              </c:pt>
              <c:pt idx="14">
                <c:v>-14.597161276808334</c:v>
              </c:pt>
              <c:pt idx="15">
                <c:v>-14.930494610141666</c:v>
              </c:pt>
              <c:pt idx="16">
                <c:v>-13.263827943475</c:v>
              </c:pt>
              <c:pt idx="17">
                <c:v>-11.930494610141666</c:v>
              </c:pt>
              <c:pt idx="18">
                <c:v>-11.597161276808334</c:v>
              </c:pt>
              <c:pt idx="19">
                <c:v>-11.597161276808334</c:v>
              </c:pt>
              <c:pt idx="20">
                <c:v>-12.597161276808334</c:v>
              </c:pt>
              <c:pt idx="21">
                <c:v>-14.597161276808334</c:v>
              </c:pt>
              <c:pt idx="22">
                <c:v>-16.263827943475</c:v>
              </c:pt>
              <c:pt idx="23">
                <c:v>-16.930494610141668</c:v>
              </c:pt>
              <c:pt idx="24">
                <c:v>-13.597161276808334</c:v>
              </c:pt>
              <c:pt idx="25">
                <c:v>-13.597161276808334</c:v>
              </c:pt>
              <c:pt idx="26">
                <c:v>-12.263827943475</c:v>
              </c:pt>
              <c:pt idx="27">
                <c:v>-11.930494610141666</c:v>
              </c:pt>
              <c:pt idx="28">
                <c:v>-10.597161276808334</c:v>
              </c:pt>
              <c:pt idx="29">
                <c:v>-10.597161276808334</c:v>
              </c:pt>
              <c:pt idx="30">
                <c:v>-9.9304946101416665</c:v>
              </c:pt>
              <c:pt idx="31">
                <c:v>-10.263827943475</c:v>
              </c:pt>
              <c:pt idx="32">
                <c:v>-11.930494610141666</c:v>
              </c:pt>
              <c:pt idx="33">
                <c:v>-13.597161276808334</c:v>
              </c:pt>
              <c:pt idx="34">
                <c:v>-16.597161276808333</c:v>
              </c:pt>
              <c:pt idx="35">
                <c:v>-18.263827943475</c:v>
              </c:pt>
              <c:pt idx="36">
                <c:v>-19.930494610141668</c:v>
              </c:pt>
              <c:pt idx="37">
                <c:v>-17.263827943475</c:v>
              </c:pt>
              <c:pt idx="38">
                <c:v>-16.263827943475</c:v>
              </c:pt>
              <c:pt idx="39">
                <c:v>-16.263827943475</c:v>
              </c:pt>
              <c:pt idx="40">
                <c:v>-18.263827943475</c:v>
              </c:pt>
              <c:pt idx="41">
                <c:v>-17.930494610141668</c:v>
              </c:pt>
              <c:pt idx="42">
                <c:v>-17.930494610141668</c:v>
              </c:pt>
              <c:pt idx="43">
                <c:v>-17.597161276808333</c:v>
              </c:pt>
              <c:pt idx="44">
                <c:v>-17.930494610141668</c:v>
              </c:pt>
              <c:pt idx="45">
                <c:v>-18.930494610141668</c:v>
              </c:pt>
              <c:pt idx="46">
                <c:v>-17.930494610141668</c:v>
              </c:pt>
              <c:pt idx="47">
                <c:v>-18.263827943475</c:v>
              </c:pt>
              <c:pt idx="48">
                <c:v>-14.930494610141666</c:v>
              </c:pt>
              <c:pt idx="49">
                <c:v>-14.263827943475</c:v>
              </c:pt>
              <c:pt idx="50">
                <c:v>-10.263827943475</c:v>
              </c:pt>
              <c:pt idx="51">
                <c:v>-9.5971612768083343</c:v>
              </c:pt>
              <c:pt idx="52">
                <c:v>-7.9304946101416673</c:v>
              </c:pt>
              <c:pt idx="53">
                <c:v>-9.5971612768083343</c:v>
              </c:pt>
              <c:pt idx="54">
                <c:v>-9.9304946101416665</c:v>
              </c:pt>
              <c:pt idx="55">
                <c:v>-8.5971612768083343</c:v>
              </c:pt>
              <c:pt idx="56">
                <c:v>-7.5971612768083334</c:v>
              </c:pt>
              <c:pt idx="57">
                <c:v>-7.5971612768083334</c:v>
              </c:pt>
              <c:pt idx="58">
                <c:v>-12.263827943475</c:v>
              </c:pt>
              <c:pt idx="59">
                <c:v>-13.263827943475</c:v>
              </c:pt>
              <c:pt idx="60">
                <c:v>-12.263827943475</c:v>
              </c:pt>
              <c:pt idx="61">
                <c:v>-8.2638279434750004</c:v>
              </c:pt>
              <c:pt idx="62">
                <c:v>-5.9304946101416673</c:v>
              </c:pt>
              <c:pt idx="63">
                <c:v>-5.2638279434750004</c:v>
              </c:pt>
              <c:pt idx="64">
                <c:v>-5.2638279434750004</c:v>
              </c:pt>
              <c:pt idx="65">
                <c:v>-5.5971612768083334</c:v>
              </c:pt>
              <c:pt idx="66">
                <c:v>-6.9304946101416673</c:v>
              </c:pt>
              <c:pt idx="67">
                <c:v>-8.2638279434750004</c:v>
              </c:pt>
              <c:pt idx="68">
                <c:v>-9.9304946101416665</c:v>
              </c:pt>
              <c:pt idx="69">
                <c:v>-11.263827943475</c:v>
              </c:pt>
              <c:pt idx="70">
                <c:v>-13.597161276808334</c:v>
              </c:pt>
              <c:pt idx="71">
                <c:v>-17.263827943475</c:v>
              </c:pt>
              <c:pt idx="72">
                <c:v>-20.930494610141668</c:v>
              </c:pt>
              <c:pt idx="73">
                <c:v>-22.263827943474997</c:v>
              </c:pt>
              <c:pt idx="74">
                <c:v>-21.930494610141665</c:v>
              </c:pt>
              <c:pt idx="75">
                <c:v>-22.263827943474997</c:v>
              </c:pt>
              <c:pt idx="76">
                <c:v>-18.740794336283333</c:v>
              </c:pt>
              <c:pt idx="77">
                <c:v>-15.562651691925</c:v>
              </c:pt>
              <c:pt idx="78">
                <c:v>-13.096257809766668</c:v>
              </c:pt>
              <c:pt idx="79">
                <c:v>-13.498095703600001</c:v>
              </c:pt>
              <c:pt idx="80">
                <c:v>-14.737388135033335</c:v>
              </c:pt>
              <c:pt idx="81">
                <c:v>-15.001861183900003</c:v>
              </c:pt>
              <c:pt idx="82">
                <c:v>-17.111209220133336</c:v>
              </c:pt>
              <c:pt idx="83">
                <c:v>-19.426305698833335</c:v>
              </c:pt>
              <c:pt idx="84">
                <c:v>-21.578118754266669</c:v>
              </c:pt>
              <c:pt idx="85">
                <c:v>-23.439879447666666</c:v>
              </c:pt>
              <c:pt idx="86">
                <c:v>-22.261911681033336</c:v>
              </c:pt>
              <c:pt idx="87">
                <c:v>-19.045740692633334</c:v>
              </c:pt>
              <c:pt idx="88">
                <c:v>-16.756902375999999</c:v>
              </c:pt>
              <c:pt idx="89">
                <c:v>-17.520369875766665</c:v>
              </c:pt>
              <c:pt idx="90">
                <c:v>-18.432262023733333</c:v>
              </c:pt>
              <c:pt idx="91">
                <c:v>-21.75167700696667</c:v>
              </c:pt>
              <c:pt idx="92">
                <c:v>-22.410143777966667</c:v>
              </c:pt>
              <c:pt idx="93">
                <c:v>-26.831059115300004</c:v>
              </c:pt>
              <c:pt idx="94">
                <c:v>-26.886234210233336</c:v>
              </c:pt>
              <c:pt idx="95">
                <c:v>-29.477403128033334</c:v>
              </c:pt>
              <c:pt idx="96">
                <c:v>-29.553893943366671</c:v>
              </c:pt>
              <c:pt idx="97">
                <c:v>-32.111711468366671</c:v>
              </c:pt>
              <c:pt idx="98">
                <c:v>-33.080789654100002</c:v>
              </c:pt>
              <c:pt idx="99">
                <c:v>-35.941237955866669</c:v>
              </c:pt>
              <c:pt idx="100">
                <c:v>-36.425452053800001</c:v>
              </c:pt>
              <c:pt idx="101">
                <c:v>-38.064810415633339</c:v>
              </c:pt>
              <c:pt idx="102">
                <c:v>-38.133031518800003</c:v>
              </c:pt>
              <c:pt idx="103">
                <c:v>-41.0623838482</c:v>
              </c:pt>
              <c:pt idx="104">
                <c:v>-44.243076422166666</c:v>
              </c:pt>
              <c:pt idx="105">
                <c:v>-46.904233816366663</c:v>
              </c:pt>
              <c:pt idx="106">
                <c:v>-49.841808498233341</c:v>
              </c:pt>
              <c:pt idx="107">
                <c:v>-51.550394387533338</c:v>
              </c:pt>
              <c:pt idx="108">
                <c:v>-55.015829216000007</c:v>
              </c:pt>
              <c:pt idx="109">
                <c:v>-56.276996812433339</c:v>
              </c:pt>
              <c:pt idx="110">
                <c:v>-56.291130054033339</c:v>
              </c:pt>
              <c:pt idx="111">
                <c:v>-54.997278616533343</c:v>
              </c:pt>
              <c:pt idx="112">
                <c:v>-54.248868709866677</c:v>
              </c:pt>
              <c:pt idx="113">
                <c:v>-54.086832528900004</c:v>
              </c:pt>
              <c:pt idx="114">
                <c:v>-53.870995868466672</c:v>
              </c:pt>
              <c:pt idx="115">
                <c:v>-52.521387251566665</c:v>
              </c:pt>
              <c:pt idx="116">
                <c:v>-53.790822180100001</c:v>
              </c:pt>
              <c:pt idx="117">
                <c:v>-55.181773230299996</c:v>
              </c:pt>
              <c:pt idx="118">
                <c:v>-56.652600849399995</c:v>
              </c:pt>
              <c:pt idx="119">
                <c:v>-54.664699133500001</c:v>
              </c:pt>
              <c:pt idx="120">
                <c:v>-53.43493062673334</c:v>
              </c:pt>
              <c:pt idx="121">
                <c:v>-51.601683228266666</c:v>
              </c:pt>
              <c:pt idx="122">
                <c:v>-50.282327640333335</c:v>
              </c:pt>
              <c:pt idx="123">
                <c:v>-47.040989840733324</c:v>
              </c:pt>
              <c:pt idx="124">
                <c:v>-44.162399031666666</c:v>
              </c:pt>
              <c:pt idx="125">
                <c:v>-42.063936866066669</c:v>
              </c:pt>
              <c:pt idx="126">
                <c:v>-41.54862321833334</c:v>
              </c:pt>
              <c:pt idx="127">
                <c:v>-38.834876338233336</c:v>
              </c:pt>
              <c:pt idx="128">
                <c:v>-35.576913201033335</c:v>
              </c:pt>
              <c:pt idx="129">
                <c:v>-31.2831770451</c:v>
              </c:pt>
              <c:pt idx="130">
                <c:v>-29.58353661546667</c:v>
              </c:pt>
              <c:pt idx="131">
                <c:v>-28.995072586566664</c:v>
              </c:pt>
              <c:pt idx="132">
                <c:v>-27.625589233300001</c:v>
              </c:pt>
              <c:pt idx="133">
                <c:v>-27.220707287099998</c:v>
              </c:pt>
              <c:pt idx="134">
                <c:v>-25.944616366533335</c:v>
              </c:pt>
              <c:pt idx="135">
                <c:v>-27.013878370266667</c:v>
              </c:pt>
              <c:pt idx="136">
                <c:v>-25.451903552633336</c:v>
              </c:pt>
              <c:pt idx="137">
                <c:v>-23.262104567600002</c:v>
              </c:pt>
              <c:pt idx="138">
                <c:v>-20.798557493333334</c:v>
              </c:pt>
              <c:pt idx="139">
                <c:v>-20.845624683633336</c:v>
              </c:pt>
              <c:pt idx="140">
                <c:v>-22.176546143666666</c:v>
              </c:pt>
              <c:pt idx="141">
                <c:v>-22.130441643933334</c:v>
              </c:pt>
              <c:pt idx="142">
                <c:v>-22.657123403166668</c:v>
              </c:pt>
              <c:pt idx="143">
                <c:v>-23.519022980500001</c:v>
              </c:pt>
              <c:pt idx="144">
                <c:v>-22.458586699333335</c:v>
              </c:pt>
              <c:pt idx="145">
                <c:v>-21.180270049299999</c:v>
              </c:pt>
              <c:pt idx="146">
                <c:v>-19.651123853799998</c:v>
              </c:pt>
              <c:pt idx="147">
                <c:v>-20.967006477666668</c:v>
              </c:pt>
              <c:pt idx="148">
                <c:v>-21.078375450666666</c:v>
              </c:pt>
              <c:pt idx="149">
                <c:v>-22.420429978399998</c:v>
              </c:pt>
              <c:pt idx="150">
                <c:v>-22.066171902333334</c:v>
              </c:pt>
              <c:pt idx="151">
                <c:v>-21.593437396466669</c:v>
              </c:pt>
              <c:pt idx="152">
                <c:v>-20.191701834633331</c:v>
              </c:pt>
              <c:pt idx="153">
                <c:v>-21.950812348300001</c:v>
              </c:pt>
              <c:pt idx="154">
                <c:v>-23.989735930266665</c:v>
              </c:pt>
              <c:pt idx="155">
                <c:v>-25.281380678533335</c:v>
              </c:pt>
              <c:pt idx="156">
                <c:v>-21.979081167966669</c:v>
              </c:pt>
              <c:pt idx="157">
                <c:v>-20.477313915699998</c:v>
              </c:pt>
              <c:pt idx="158">
                <c:v>-18.564136857233333</c:v>
              </c:pt>
              <c:pt idx="159">
                <c:v>-19.603462154866666</c:v>
              </c:pt>
              <c:pt idx="160">
                <c:v>-18.176212647566668</c:v>
              </c:pt>
              <c:pt idx="161">
                <c:v>-18.3057770128</c:v>
              </c:pt>
              <c:pt idx="162">
                <c:v>-18.647556284766665</c:v>
              </c:pt>
              <c:pt idx="163">
                <c:v>-19.607241966999997</c:v>
              </c:pt>
              <c:pt idx="164">
                <c:v>-18.916458150299999</c:v>
              </c:pt>
              <c:pt idx="165">
                <c:v>-18.919849154566666</c:v>
              </c:pt>
              <c:pt idx="166">
                <c:v>-19.912689063033334</c:v>
              </c:pt>
              <c:pt idx="167">
                <c:v>-20.8419534258</c:v>
              </c:pt>
              <c:pt idx="168">
                <c:v>-20.117484865733335</c:v>
              </c:pt>
              <c:pt idx="169">
                <c:v>-16.9534847376</c:v>
              </c:pt>
              <c:pt idx="170">
                <c:v>-14.351692901599998</c:v>
              </c:pt>
              <c:pt idx="171">
                <c:v>-11.954813460666665</c:v>
              </c:pt>
              <c:pt idx="172">
                <c:v>-10.813997158200001</c:v>
              </c:pt>
              <c:pt idx="173">
                <c:v>-9.1051182060333335</c:v>
              </c:pt>
              <c:pt idx="174">
                <c:v>-7.3305611209666663</c:v>
              </c:pt>
              <c:pt idx="175">
                <c:v>-6.5854272534333331</c:v>
              </c:pt>
              <c:pt idx="176">
                <c:v>-6.1907028253999998</c:v>
              </c:pt>
              <c:pt idx="177">
                <c:v>-7.3955055757666663</c:v>
              </c:pt>
              <c:pt idx="178">
                <c:v>-8.232036410600001</c:v>
              </c:pt>
              <c:pt idx="179">
                <c:v>-9.2562206712333328</c:v>
              </c:pt>
              <c:pt idx="180">
                <c:v>-7.488547431533334</c:v>
              </c:pt>
              <c:pt idx="181">
                <c:v>-5.2706375591333332</c:v>
              </c:pt>
              <c:pt idx="182">
                <c:v>-2.152471478966667</c:v>
              </c:pt>
              <c:pt idx="183">
                <c:v>4.5591675600000027E-2</c:v>
              </c:pt>
              <c:pt idx="184">
                <c:v>1.7132092698000001</c:v>
              </c:pt>
              <c:pt idx="185">
                <c:v>2.7429017478333333</c:v>
              </c:pt>
              <c:pt idx="186">
                <c:v>3.1983606617666669</c:v>
              </c:pt>
              <c:pt idx="187">
                <c:v>2.3129784818333334</c:v>
              </c:pt>
              <c:pt idx="188">
                <c:v>0.39458762353333326</c:v>
              </c:pt>
              <c:pt idx="189">
                <c:v>0.77500190880000008</c:v>
              </c:pt>
              <c:pt idx="190">
                <c:v>1.8686742407333334</c:v>
              </c:pt>
              <c:pt idx="191">
                <c:v>3.1141121283666671</c:v>
              </c:pt>
              <c:pt idx="192">
                <c:v>2.0796208127333333</c:v>
              </c:pt>
            </c:numLit>
          </c:val>
          <c:smooth val="0"/>
          <c:extLst>
            <c:ext xmlns:c16="http://schemas.microsoft.com/office/drawing/2014/chart" uri="{C3380CC4-5D6E-409C-BE32-E72D297353CC}">
              <c16:uniqueId val="{00000003-295D-44C1-B397-552B8DB4ABE6}"/>
            </c:ext>
          </c:extLst>
        </c:ser>
        <c:ser>
          <c:idx val="2"/>
          <c:order val="2"/>
          <c:tx>
            <c:v>comercio</c:v>
          </c:tx>
          <c:spPr>
            <a:ln w="38100">
              <a:solidFill>
                <a:schemeClr val="accent2"/>
              </a:solidFill>
              <a:prstDash val="solid"/>
            </a:ln>
          </c:spPr>
          <c:marker>
            <c:symbol val="none"/>
          </c:marker>
          <c:dLbls>
            <c:dLbl>
              <c:idx val="21"/>
              <c:layout>
                <c:manualLayout>
                  <c:x val="0.35753075910556226"/>
                  <c:y val="0.20764212165786969"/>
                </c:manualLayout>
              </c:layout>
              <c:tx>
                <c:rich>
                  <a:bodyPr/>
                  <a:lstStyle/>
                  <a:p>
                    <a:pPr>
                      <a:defRPr sz="700" b="1" i="0" u="none" strike="noStrike" baseline="0">
                        <a:solidFill>
                          <a:schemeClr val="accent2"/>
                        </a:solidFill>
                        <a:latin typeface="Arial"/>
                        <a:ea typeface="Arial"/>
                        <a:cs typeface="Arial"/>
                      </a:defRPr>
                    </a:pPr>
                    <a:r>
                      <a:rPr lang="en-US" baseline="0">
                        <a:solidFill>
                          <a:schemeClr val="accent2"/>
                        </a:solidFill>
                      </a:rPr>
                      <a:t>c</a:t>
                    </a:r>
                    <a:r>
                      <a:rPr lang="en-US">
                        <a:solidFill>
                          <a:schemeClr val="accent2"/>
                        </a:solidFill>
                      </a:rPr>
                      <a:t>omércio</a:t>
                    </a: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295D-44C1-B397-552B8DB4ABE6}"/>
                </c:ext>
              </c:extLst>
            </c:dLbl>
            <c:spPr>
              <a:noFill/>
              <a:ln>
                <a:noFill/>
              </a:ln>
              <a:effectLst/>
            </c:spPr>
            <c:txPr>
              <a:bodyPr/>
              <a:lstStyle/>
              <a:p>
                <a:pPr>
                  <a:defRPr baseline="0">
                    <a:solidFill>
                      <a:schemeClr val="accent6"/>
                    </a:solidFill>
                  </a:defRPr>
                </a:pPr>
                <a:endParaRPr lang="pt-PT"/>
              </a:p>
            </c:tx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205"/>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jan.19</c:v>
              </c:pt>
              <c:pt idx="195">
                <c:v> </c:v>
              </c:pt>
              <c:pt idx="196">
                <c:v> </c:v>
              </c:pt>
              <c:pt idx="197">
                <c:v> </c:v>
              </c:pt>
              <c:pt idx="198">
                <c:v> </c:v>
              </c:pt>
              <c:pt idx="199">
                <c:v> </c:v>
              </c:pt>
              <c:pt idx="200">
                <c:v> </c:v>
              </c:pt>
              <c:pt idx="201">
                <c:v> </c:v>
              </c:pt>
              <c:pt idx="202">
                <c:v> </c:v>
              </c:pt>
              <c:pt idx="203">
                <c:v> </c:v>
              </c:pt>
              <c:pt idx="204">
                <c:v> </c:v>
              </c:pt>
            </c:strLit>
          </c:cat>
          <c:val>
            <c:numLit>
              <c:formatCode>0.0</c:formatCode>
              <c:ptCount val="193"/>
              <c:pt idx="0">
                <c:v>-8.1040474427487172</c:v>
              </c:pt>
              <c:pt idx="1">
                <c:v>-7.7091756478769229</c:v>
              </c:pt>
              <c:pt idx="2">
                <c:v>-8.1476371863384625</c:v>
              </c:pt>
              <c:pt idx="3">
                <c:v>-9.2860987247999986</c:v>
              </c:pt>
              <c:pt idx="4">
                <c:v>-12.752765391466667</c:v>
              </c:pt>
              <c:pt idx="5">
                <c:v>-14.519432058133333</c:v>
              </c:pt>
              <c:pt idx="6">
                <c:v>-15.81943205813333</c:v>
              </c:pt>
              <c:pt idx="7">
                <c:v>-14.152765391466666</c:v>
              </c:pt>
              <c:pt idx="8">
                <c:v>-12.119432058133333</c:v>
              </c:pt>
              <c:pt idx="9">
                <c:v>-9.7860987248000004</c:v>
              </c:pt>
              <c:pt idx="10">
                <c:v>-7.8860987248000001</c:v>
              </c:pt>
              <c:pt idx="11">
                <c:v>-8.3860987248000001</c:v>
              </c:pt>
              <c:pt idx="12">
                <c:v>-8.1527653914666676</c:v>
              </c:pt>
              <c:pt idx="13">
                <c:v>-8.0194320581333329</c:v>
              </c:pt>
              <c:pt idx="14">
                <c:v>-6.7527653914666672</c:v>
              </c:pt>
              <c:pt idx="15">
                <c:v>-5.7527653914666672</c:v>
              </c:pt>
              <c:pt idx="16">
                <c:v>-5.8860987248000001</c:v>
              </c:pt>
              <c:pt idx="17">
                <c:v>-6.352765391466666</c:v>
              </c:pt>
              <c:pt idx="18">
                <c:v>-5.6527653914666667</c:v>
              </c:pt>
              <c:pt idx="19">
                <c:v>-5.1194320581333335</c:v>
              </c:pt>
              <c:pt idx="20">
                <c:v>-4.5194320581333329</c:v>
              </c:pt>
              <c:pt idx="21">
                <c:v>-5.4860987247999988</c:v>
              </c:pt>
              <c:pt idx="22">
                <c:v>-5.9194320581333324</c:v>
              </c:pt>
              <c:pt idx="23">
                <c:v>-5.352765391466666</c:v>
              </c:pt>
              <c:pt idx="24">
                <c:v>-3.6860987248000003</c:v>
              </c:pt>
              <c:pt idx="25">
                <c:v>-3.5860987247999998</c:v>
              </c:pt>
              <c:pt idx="26">
                <c:v>-4.0860987248000002</c:v>
              </c:pt>
              <c:pt idx="27">
                <c:v>-5.4860987247999988</c:v>
              </c:pt>
              <c:pt idx="28">
                <c:v>-6.6860987247999999</c:v>
              </c:pt>
              <c:pt idx="29">
                <c:v>-8.219432058133334</c:v>
              </c:pt>
              <c:pt idx="30">
                <c:v>-8.8194320581333319</c:v>
              </c:pt>
              <c:pt idx="31">
                <c:v>-8.8527653914666669</c:v>
              </c:pt>
              <c:pt idx="32">
                <c:v>-9.186098724799999</c:v>
              </c:pt>
              <c:pt idx="33">
                <c:v>-10.8860987248</c:v>
              </c:pt>
              <c:pt idx="34">
                <c:v>-11.519432058133333</c:v>
              </c:pt>
              <c:pt idx="35">
                <c:v>-12.586098724800001</c:v>
              </c:pt>
              <c:pt idx="36">
                <c:v>-11.819432058133335</c:v>
              </c:pt>
              <c:pt idx="37">
                <c:v>-10.952765391466665</c:v>
              </c:pt>
              <c:pt idx="38">
                <c:v>-9.0527653914666661</c:v>
              </c:pt>
              <c:pt idx="39">
                <c:v>-8.219432058133334</c:v>
              </c:pt>
              <c:pt idx="40">
                <c:v>-8.186098724799999</c:v>
              </c:pt>
              <c:pt idx="41">
                <c:v>-6.2860987247999995</c:v>
              </c:pt>
              <c:pt idx="42">
                <c:v>-3.5194320581333334</c:v>
              </c:pt>
              <c:pt idx="43">
                <c:v>-1.1527653914666673</c:v>
              </c:pt>
              <c:pt idx="44">
                <c:v>-1.8527653914666671</c:v>
              </c:pt>
              <c:pt idx="45">
                <c:v>-1.2527653914666668</c:v>
              </c:pt>
              <c:pt idx="46">
                <c:v>-1.552765391466667</c:v>
              </c:pt>
              <c:pt idx="47">
                <c:v>-1.4527653914666667</c:v>
              </c:pt>
              <c:pt idx="48">
                <c:v>-2.8194320581333332</c:v>
              </c:pt>
              <c:pt idx="49">
                <c:v>-2.1860987247999994</c:v>
              </c:pt>
              <c:pt idx="50">
                <c:v>-0.28609872480000026</c:v>
              </c:pt>
              <c:pt idx="51">
                <c:v>0.91390127519999964</c:v>
              </c:pt>
              <c:pt idx="52">
                <c:v>1.6139012751999993</c:v>
              </c:pt>
              <c:pt idx="53">
                <c:v>0.81390127519999966</c:v>
              </c:pt>
              <c:pt idx="54">
                <c:v>-1.2860987247999998</c:v>
              </c:pt>
              <c:pt idx="55">
                <c:v>-1.9527653914666665</c:v>
              </c:pt>
              <c:pt idx="56">
                <c:v>-2.1527653914666662</c:v>
              </c:pt>
              <c:pt idx="57">
                <c:v>-8.6098724800000401E-2</c:v>
              </c:pt>
              <c:pt idx="58">
                <c:v>0.24723460853333293</c:v>
              </c:pt>
              <c:pt idx="59">
                <c:v>-1.0194320581333332</c:v>
              </c:pt>
              <c:pt idx="60">
                <c:v>-1.9527653914666665</c:v>
              </c:pt>
              <c:pt idx="61">
                <c:v>-2.619432058133333</c:v>
              </c:pt>
              <c:pt idx="62">
                <c:v>-1.2194320581333336</c:v>
              </c:pt>
              <c:pt idx="63">
                <c:v>-1.3527653914666669</c:v>
              </c:pt>
              <c:pt idx="64">
                <c:v>-5.2765391466666887E-2</c:v>
              </c:pt>
              <c:pt idx="65">
                <c:v>-0.65276539146666712</c:v>
              </c:pt>
              <c:pt idx="66">
                <c:v>-1.5860987248000005</c:v>
              </c:pt>
              <c:pt idx="67">
                <c:v>-3.6527653914666671</c:v>
              </c:pt>
              <c:pt idx="68">
                <c:v>-4.4527653914666665</c:v>
              </c:pt>
              <c:pt idx="69">
                <c:v>-4.5860987247999994</c:v>
              </c:pt>
              <c:pt idx="70">
                <c:v>-5.9860987247999988</c:v>
              </c:pt>
              <c:pt idx="71">
                <c:v>-9.6860987248000008</c:v>
              </c:pt>
              <c:pt idx="72">
                <c:v>-13.119432058133334</c:v>
              </c:pt>
              <c:pt idx="73">
                <c:v>-15.652765391466668</c:v>
              </c:pt>
              <c:pt idx="74">
                <c:v>-15.186098724799999</c:v>
              </c:pt>
              <c:pt idx="75">
                <c:v>-13.586098724799998</c:v>
              </c:pt>
              <c:pt idx="76">
                <c:v>-12.004445368994444</c:v>
              </c:pt>
              <c:pt idx="77">
                <c:v>-10.130359242955555</c:v>
              </c:pt>
              <c:pt idx="78">
                <c:v>-9.4492430280499988</c:v>
              </c:pt>
              <c:pt idx="79">
                <c:v>-8.7906706932500001</c:v>
              </c:pt>
              <c:pt idx="80">
                <c:v>-7.4581547794499992</c:v>
              </c:pt>
              <c:pt idx="81">
                <c:v>-6.3650940749833325</c:v>
              </c:pt>
              <c:pt idx="82">
                <c:v>-6.3440823340500003</c:v>
              </c:pt>
              <c:pt idx="83">
                <c:v>-7.4943108493166664</c:v>
              </c:pt>
              <c:pt idx="84">
                <c:v>-9.91794767855</c:v>
              </c:pt>
              <c:pt idx="85">
                <c:v>-9.5545227655500007</c:v>
              </c:pt>
              <c:pt idx="86">
                <c:v>-8.4700582512166651</c:v>
              </c:pt>
              <c:pt idx="87">
                <c:v>-7.1121101176166661</c:v>
              </c:pt>
              <c:pt idx="88">
                <c:v>-8.0143886679499996</c:v>
              </c:pt>
              <c:pt idx="89">
                <c:v>-8.3356401563833327</c:v>
              </c:pt>
              <c:pt idx="90">
                <c:v>-8.8159986338166672</c:v>
              </c:pt>
              <c:pt idx="91">
                <c:v>-8.335969052216667</c:v>
              </c:pt>
              <c:pt idx="92">
                <c:v>-8.6543275176499996</c:v>
              </c:pt>
              <c:pt idx="93">
                <c:v>-9.1185087638833338</c:v>
              </c:pt>
              <c:pt idx="94">
                <c:v>-9.5887578386833336</c:v>
              </c:pt>
              <c:pt idx="95">
                <c:v>-10.948681085283333</c:v>
              </c:pt>
              <c:pt idx="96">
                <c:v>-10.519867030916666</c:v>
              </c:pt>
              <c:pt idx="97">
                <c:v>-10.789800831550002</c:v>
              </c:pt>
              <c:pt idx="98">
                <c:v>-8.8863341988166642</c:v>
              </c:pt>
              <c:pt idx="99">
                <c:v>-9.4630732877833328</c:v>
              </c:pt>
              <c:pt idx="100">
                <c:v>-10.956513394116664</c:v>
              </c:pt>
              <c:pt idx="101">
                <c:v>-14.615652629783332</c:v>
              </c:pt>
              <c:pt idx="102">
                <c:v>-15.823450298816665</c:v>
              </c:pt>
              <c:pt idx="103">
                <c:v>-15.582157403583333</c:v>
              </c:pt>
              <c:pt idx="104">
                <c:v>-16.190210647749996</c:v>
              </c:pt>
              <c:pt idx="105">
                <c:v>-18.45471216935</c:v>
              </c:pt>
              <c:pt idx="106">
                <c:v>-21.113405515183334</c:v>
              </c:pt>
              <c:pt idx="107">
                <c:v>-23.288456443016667</c:v>
              </c:pt>
              <c:pt idx="108">
                <c:v>-24.929936652883338</c:v>
              </c:pt>
              <c:pt idx="109">
                <c:v>-24.286358777050001</c:v>
              </c:pt>
              <c:pt idx="110">
                <c:v>-23.788426029783334</c:v>
              </c:pt>
              <c:pt idx="111">
                <c:v>-23.272776594616669</c:v>
              </c:pt>
              <c:pt idx="112">
                <c:v>-24.213590913716668</c:v>
              </c:pt>
              <c:pt idx="113">
                <c:v>-23.363153132516668</c:v>
              </c:pt>
              <c:pt idx="114">
                <c:v>-21.980234977983333</c:v>
              </c:pt>
              <c:pt idx="115">
                <c:v>-22.265462504716666</c:v>
              </c:pt>
              <c:pt idx="116">
                <c:v>-23.527050631383332</c:v>
              </c:pt>
              <c:pt idx="117">
                <c:v>-26.537506027383333</c:v>
              </c:pt>
              <c:pt idx="118">
                <c:v>-27.169012394416669</c:v>
              </c:pt>
              <c:pt idx="119">
                <c:v>-26.723079931750004</c:v>
              </c:pt>
              <c:pt idx="120">
                <c:v>-25.76331447275</c:v>
              </c:pt>
              <c:pt idx="121">
                <c:v>-24.742404065716666</c:v>
              </c:pt>
              <c:pt idx="122">
                <c:v>-23.268267051316666</c:v>
              </c:pt>
              <c:pt idx="123">
                <c:v>-21.416302700916663</c:v>
              </c:pt>
              <c:pt idx="124">
                <c:v>-19.458413919516666</c:v>
              </c:pt>
              <c:pt idx="125">
                <c:v>-18.439670269649998</c:v>
              </c:pt>
              <c:pt idx="126">
                <c:v>-16.438867137783333</c:v>
              </c:pt>
              <c:pt idx="127">
                <c:v>-15.429942868283334</c:v>
              </c:pt>
              <c:pt idx="128">
                <c:v>-15.569701515049999</c:v>
              </c:pt>
              <c:pt idx="129">
                <c:v>-16.311112317416669</c:v>
              </c:pt>
              <c:pt idx="130">
                <c:v>-15.633085954983335</c:v>
              </c:pt>
              <c:pt idx="131">
                <c:v>-13.829632789716667</c:v>
              </c:pt>
              <c:pt idx="132">
                <c:v>-11.052802748083332</c:v>
              </c:pt>
              <c:pt idx="133">
                <c:v>-9.6400164076500001</c:v>
              </c:pt>
              <c:pt idx="134">
                <c:v>-7.7715650728499996</c:v>
              </c:pt>
              <c:pt idx="135">
                <c:v>-6.6764433499833329</c:v>
              </c:pt>
              <c:pt idx="136">
                <c:v>-5.4658717801833339</c:v>
              </c:pt>
              <c:pt idx="137">
                <c:v>-3.927421434916667</c:v>
              </c:pt>
              <c:pt idx="138">
                <c:v>-3.0160626397500003</c:v>
              </c:pt>
              <c:pt idx="139">
                <c:v>-3.2217370975833339</c:v>
              </c:pt>
              <c:pt idx="140">
                <c:v>-2.9645920170166669</c:v>
              </c:pt>
              <c:pt idx="141">
                <c:v>-2.9057144275166671</c:v>
              </c:pt>
              <c:pt idx="142">
                <c:v>-1.7386548828500004</c:v>
              </c:pt>
              <c:pt idx="143">
                <c:v>-2.2495318381833336</c:v>
              </c:pt>
              <c:pt idx="144">
                <c:v>-1.9936605759500001</c:v>
              </c:pt>
              <c:pt idx="145">
                <c:v>-1.9300925395833335</c:v>
              </c:pt>
              <c:pt idx="146">
                <c:v>-1.2804295022166667</c:v>
              </c:pt>
              <c:pt idx="147">
                <c:v>-0.42512152958333332</c:v>
              </c:pt>
              <c:pt idx="148">
                <c:v>0.88912686087777759</c:v>
              </c:pt>
              <c:pt idx="149">
                <c:v>2.1524881626055556</c:v>
              </c:pt>
              <c:pt idx="150">
                <c:v>2.7228620930666665</c:v>
              </c:pt>
              <c:pt idx="151">
                <c:v>2.7447702499666669</c:v>
              </c:pt>
              <c:pt idx="152">
                <c:v>1.3688943829</c:v>
              </c:pt>
              <c:pt idx="153">
                <c:v>0.81094439386666661</c:v>
              </c:pt>
              <c:pt idx="154">
                <c:v>-0.24249385516666666</c:v>
              </c:pt>
              <c:pt idx="155">
                <c:v>0.3164522121333333</c:v>
              </c:pt>
              <c:pt idx="156">
                <c:v>0.69767901589999992</c:v>
              </c:pt>
              <c:pt idx="157">
                <c:v>0.76034929933333328</c:v>
              </c:pt>
              <c:pt idx="158">
                <c:v>1.2027232002666668</c:v>
              </c:pt>
              <c:pt idx="159">
                <c:v>1.6044117854</c:v>
              </c:pt>
              <c:pt idx="160">
                <c:v>2.9680134323666665</c:v>
              </c:pt>
              <c:pt idx="161">
                <c:v>3.0651380337333332</c:v>
              </c:pt>
              <c:pt idx="162">
                <c:v>3.1187361580333337</c:v>
              </c:pt>
              <c:pt idx="163">
                <c:v>1.6663340543333334</c:v>
              </c:pt>
              <c:pt idx="164">
                <c:v>0.77182998366666655</c:v>
              </c:pt>
              <c:pt idx="165">
                <c:v>-0.28466725206666665</c:v>
              </c:pt>
              <c:pt idx="166">
                <c:v>0.86249263476666671</c:v>
              </c:pt>
              <c:pt idx="167">
                <c:v>1.6397862595333332</c:v>
              </c:pt>
              <c:pt idx="168">
                <c:v>2.4739454872333333</c:v>
              </c:pt>
              <c:pt idx="169">
                <c:v>2.4816706312000001</c:v>
              </c:pt>
              <c:pt idx="170">
                <c:v>2.9375475192000002</c:v>
              </c:pt>
              <c:pt idx="171">
                <c:v>3.3811910015666666</c:v>
              </c:pt>
              <c:pt idx="172">
                <c:v>4.060561703566667</c:v>
              </c:pt>
              <c:pt idx="173">
                <c:v>5.0606313502666671</c:v>
              </c:pt>
              <c:pt idx="174">
                <c:v>6.0559152439333337</c:v>
              </c:pt>
              <c:pt idx="175">
                <c:v>5.5463480924999997</c:v>
              </c:pt>
              <c:pt idx="176">
                <c:v>3.7128961571999994</c:v>
              </c:pt>
              <c:pt idx="177">
                <c:v>2.4984452811</c:v>
              </c:pt>
              <c:pt idx="178">
                <c:v>2.2225393294333333</c:v>
              </c:pt>
              <c:pt idx="179">
                <c:v>1.6979758217000003</c:v>
              </c:pt>
              <c:pt idx="180">
                <c:v>1.6066378488666668</c:v>
              </c:pt>
              <c:pt idx="181">
                <c:v>1.2552176095333334</c:v>
              </c:pt>
              <c:pt idx="182">
                <c:v>2.7282735769333333</c:v>
              </c:pt>
              <c:pt idx="183">
                <c:v>3.3395435791333337</c:v>
              </c:pt>
              <c:pt idx="184">
                <c:v>4.8259655788000009</c:v>
              </c:pt>
              <c:pt idx="185">
                <c:v>5.1540935423666667</c:v>
              </c:pt>
              <c:pt idx="186">
                <c:v>5.519120806500001</c:v>
              </c:pt>
              <c:pt idx="187">
                <c:v>4.0947422393999995</c:v>
              </c:pt>
              <c:pt idx="188">
                <c:v>2.2761620914999998</c:v>
              </c:pt>
              <c:pt idx="189">
                <c:v>0.91991462373333333</c:v>
              </c:pt>
              <c:pt idx="190">
                <c:v>1.5776886251666664</c:v>
              </c:pt>
              <c:pt idx="191">
                <c:v>1.9903984486666666</c:v>
              </c:pt>
              <c:pt idx="192">
                <c:v>1.5550178281666664</c:v>
              </c:pt>
            </c:numLit>
          </c:val>
          <c:smooth val="0"/>
          <c:extLst>
            <c:ext xmlns:c16="http://schemas.microsoft.com/office/drawing/2014/chart" uri="{C3380CC4-5D6E-409C-BE32-E72D297353CC}">
              <c16:uniqueId val="{00000005-295D-44C1-B397-552B8DB4ABE6}"/>
            </c:ext>
          </c:extLst>
        </c:ser>
        <c:ser>
          <c:idx val="3"/>
          <c:order val="3"/>
          <c:tx>
            <c:v>servicos</c:v>
          </c:tx>
          <c:spPr>
            <a:ln w="25400">
              <a:solidFill>
                <a:srgbClr val="333333"/>
              </a:solidFill>
              <a:prstDash val="solid"/>
            </a:ln>
          </c:spPr>
          <c:marker>
            <c:symbol val="none"/>
          </c:marker>
          <c:dLbls>
            <c:dLbl>
              <c:idx val="20"/>
              <c:layout>
                <c:manualLayout>
                  <c:x val="0.60053865607224632"/>
                  <c:y val="-0.15074096507167373"/>
                </c:manualLayout>
              </c:layout>
              <c:tx>
                <c:rich>
                  <a:bodyPr/>
                  <a:lstStyle/>
                  <a:p>
                    <a:pPr>
                      <a:defRPr sz="800" b="0" i="0" u="none" strike="noStrike" baseline="0">
                        <a:solidFill>
                          <a:srgbClr val="000000"/>
                        </a:solidFill>
                        <a:latin typeface="Arial"/>
                        <a:ea typeface="Arial"/>
                        <a:cs typeface="Arial"/>
                      </a:defRPr>
                    </a:pPr>
                    <a:r>
                      <a:rPr lang="en-US" sz="700" b="1" i="0" u="none" strike="noStrike" baseline="0">
                        <a:solidFill>
                          <a:srgbClr val="000000"/>
                        </a:solidFill>
                        <a:latin typeface="Arial"/>
                        <a:cs typeface="Arial"/>
                      </a:rPr>
                      <a:t>serviços</a:t>
                    </a:r>
                    <a:r>
                      <a:rPr lang="en-US" sz="800" b="1" i="0" u="none" strike="noStrike" baseline="0">
                        <a:solidFill>
                          <a:srgbClr val="000000"/>
                        </a:solidFill>
                        <a:latin typeface="Arial"/>
                        <a:cs typeface="Arial"/>
                      </a:rPr>
                      <a:t> </a:t>
                    </a:r>
                    <a:r>
                      <a:rPr lang="en-US" sz="600" b="0" i="0" u="none" strike="noStrike" baseline="0">
                        <a:solidFill>
                          <a:srgbClr val="000000"/>
                        </a:solidFill>
                        <a:latin typeface="Arial"/>
                        <a:cs typeface="Arial"/>
                      </a:rPr>
                      <a:t>(2)</a:t>
                    </a: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295D-44C1-B397-552B8DB4ABE6}"/>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205"/>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jan.19</c:v>
              </c:pt>
              <c:pt idx="195">
                <c:v> </c:v>
              </c:pt>
              <c:pt idx="196">
                <c:v> </c:v>
              </c:pt>
              <c:pt idx="197">
                <c:v> </c:v>
              </c:pt>
              <c:pt idx="198">
                <c:v> </c:v>
              </c:pt>
              <c:pt idx="199">
                <c:v> </c:v>
              </c:pt>
              <c:pt idx="200">
                <c:v> </c:v>
              </c:pt>
              <c:pt idx="201">
                <c:v> </c:v>
              </c:pt>
              <c:pt idx="202">
                <c:v> </c:v>
              </c:pt>
              <c:pt idx="203">
                <c:v> </c:v>
              </c:pt>
              <c:pt idx="204">
                <c:v> </c:v>
              </c:pt>
            </c:strLit>
          </c:cat>
          <c:val>
            <c:numLit>
              <c:formatCode>0.0</c:formatCode>
              <c:ptCount val="193"/>
              <c:pt idx="0">
                <c:v>-16.018980134666666</c:v>
              </c:pt>
              <c:pt idx="1">
                <c:v>-14.174435050666666</c:v>
              </c:pt>
              <c:pt idx="2">
                <c:v>-16.304481323999997</c:v>
              </c:pt>
              <c:pt idx="3">
                <c:v>-21.541027906666667</c:v>
              </c:pt>
              <c:pt idx="4">
                <c:v>-24.120883083333336</c:v>
              </c:pt>
              <c:pt idx="5">
                <c:v>-25.195341003333329</c:v>
              </c:pt>
              <c:pt idx="6">
                <c:v>-17.291540158666667</c:v>
              </c:pt>
              <c:pt idx="7">
                <c:v>-17.346056634</c:v>
              </c:pt>
              <c:pt idx="8">
                <c:v>-13.617453957</c:v>
              </c:pt>
              <c:pt idx="9">
                <c:v>-13.304647520999998</c:v>
              </c:pt>
              <c:pt idx="10">
                <c:v>-10.998773186666668</c:v>
              </c:pt>
              <c:pt idx="11">
                <c:v>-12.477407815999998</c:v>
              </c:pt>
              <c:pt idx="12">
                <c:v>-13.205678682999997</c:v>
              </c:pt>
              <c:pt idx="13">
                <c:v>-14.827686380666664</c:v>
              </c:pt>
              <c:pt idx="14">
                <c:v>-11.450969254</c:v>
              </c:pt>
              <c:pt idx="15">
                <c:v>-12.787479099</c:v>
              </c:pt>
              <c:pt idx="16">
                <c:v>-9.9088140073333335</c:v>
              </c:pt>
              <c:pt idx="17">
                <c:v>-9.8869336169999986</c:v>
              </c:pt>
              <c:pt idx="18">
                <c:v>-4.9001462816666672</c:v>
              </c:pt>
              <c:pt idx="19">
                <c:v>-3.4041840110000003</c:v>
              </c:pt>
              <c:pt idx="20">
                <c:v>-3.6396012473333337</c:v>
              </c:pt>
              <c:pt idx="21">
                <c:v>-8.0436082659999997</c:v>
              </c:pt>
              <c:pt idx="22">
                <c:v>-8.1173502146666667</c:v>
              </c:pt>
              <c:pt idx="23">
                <c:v>-5.8059186753333316</c:v>
              </c:pt>
              <c:pt idx="24">
                <c:v>-0.55054189533333309</c:v>
              </c:pt>
              <c:pt idx="25">
                <c:v>1.2395194946666666</c:v>
              </c:pt>
              <c:pt idx="26">
                <c:v>1.4001839549999999</c:v>
              </c:pt>
              <c:pt idx="27">
                <c:v>0.14267153466666679</c:v>
              </c:pt>
              <c:pt idx="28">
                <c:v>-3.5369640919999998</c:v>
              </c:pt>
              <c:pt idx="29">
                <c:v>-9.3382811216666664</c:v>
              </c:pt>
              <c:pt idx="30">
                <c:v>-13.423742619</c:v>
              </c:pt>
              <c:pt idx="31">
                <c:v>-14.005536383333334</c:v>
              </c:pt>
              <c:pt idx="32">
                <c:v>-10.007235681000001</c:v>
              </c:pt>
              <c:pt idx="33">
                <c:v>-7.7466849726666664</c:v>
              </c:pt>
              <c:pt idx="34">
                <c:v>-7.0554995879999973</c:v>
              </c:pt>
              <c:pt idx="35">
                <c:v>-4.5405510089999979</c:v>
              </c:pt>
              <c:pt idx="36">
                <c:v>-5.0472732823333324</c:v>
              </c:pt>
              <c:pt idx="37">
                <c:v>-5.9547550640000004</c:v>
              </c:pt>
              <c:pt idx="38">
                <c:v>-10.287942889333335</c:v>
              </c:pt>
              <c:pt idx="39">
                <c:v>-8.7923211623333355</c:v>
              </c:pt>
              <c:pt idx="40">
                <c:v>-5.2245501766666669</c:v>
              </c:pt>
              <c:pt idx="41">
                <c:v>-1.9807879926666667</c:v>
              </c:pt>
              <c:pt idx="42">
                <c:v>-1.8393231136666666</c:v>
              </c:pt>
              <c:pt idx="43">
                <c:v>-4.0213425076666667</c:v>
              </c:pt>
              <c:pt idx="44">
                <c:v>-7.8526997576666657</c:v>
              </c:pt>
              <c:pt idx="45">
                <c:v>-10.548134117000002</c:v>
              </c:pt>
              <c:pt idx="46">
                <c:v>-11.048884557666668</c:v>
              </c:pt>
              <c:pt idx="47">
                <c:v>-11.057265975000002</c:v>
              </c:pt>
              <c:pt idx="48">
                <c:v>-10.865637211333334</c:v>
              </c:pt>
              <c:pt idx="49">
                <c:v>-6.9281493133333347</c:v>
              </c:pt>
              <c:pt idx="50">
                <c:v>-6.0401389453333332</c:v>
              </c:pt>
              <c:pt idx="51">
                <c:v>-6.5997220040000002</c:v>
              </c:pt>
              <c:pt idx="52">
                <c:v>-10.932121397666668</c:v>
              </c:pt>
              <c:pt idx="53">
                <c:v>-13.793441883999998</c:v>
              </c:pt>
              <c:pt idx="54">
                <c:v>-13.790239496333333</c:v>
              </c:pt>
              <c:pt idx="55">
                <c:v>-10.828475245666667</c:v>
              </c:pt>
              <c:pt idx="56">
                <c:v>-6.7984084333333321</c:v>
              </c:pt>
              <c:pt idx="57">
                <c:v>-4.6363719326666661</c:v>
              </c:pt>
              <c:pt idx="58">
                <c:v>-6.5345781399999998</c:v>
              </c:pt>
              <c:pt idx="59">
                <c:v>-6.678461762333332</c:v>
              </c:pt>
              <c:pt idx="60">
                <c:v>-6.0373201389999993</c:v>
              </c:pt>
              <c:pt idx="61">
                <c:v>-5.5930314369999996</c:v>
              </c:pt>
              <c:pt idx="62">
                <c:v>-5.6350153970000001</c:v>
              </c:pt>
              <c:pt idx="63">
                <c:v>-3.7760485103333328</c:v>
              </c:pt>
              <c:pt idx="64">
                <c:v>-4.8316068969999995</c:v>
              </c:pt>
              <c:pt idx="65">
                <c:v>-2.4230381126666658</c:v>
              </c:pt>
              <c:pt idx="66">
                <c:v>-6.1401521919999995</c:v>
              </c:pt>
              <c:pt idx="67">
                <c:v>-7.5261412163333334</c:v>
              </c:pt>
              <c:pt idx="68">
                <c:v>-8.0207183909999991</c:v>
              </c:pt>
              <c:pt idx="69">
                <c:v>-9.802631660333331</c:v>
              </c:pt>
              <c:pt idx="70">
                <c:v>-9.5760457646666648</c:v>
              </c:pt>
              <c:pt idx="71">
                <c:v>-12.079445408666666</c:v>
              </c:pt>
              <c:pt idx="72">
                <c:v>-11.180849203666668</c:v>
              </c:pt>
              <c:pt idx="73">
                <c:v>-10.884334572999999</c:v>
              </c:pt>
              <c:pt idx="74">
                <c:v>-11.962416169333332</c:v>
              </c:pt>
              <c:pt idx="75">
                <c:v>-9.3757105516666659</c:v>
              </c:pt>
              <c:pt idx="76">
                <c:v>-7.148846006555555</c:v>
              </c:pt>
              <c:pt idx="77">
                <c:v>-4.4290004464444435</c:v>
              </c:pt>
              <c:pt idx="78">
                <c:v>-3.3701805963333329</c:v>
              </c:pt>
              <c:pt idx="79">
                <c:v>-2.0648469236666664</c:v>
              </c:pt>
              <c:pt idx="80">
                <c:v>-1.6375973986666665</c:v>
              </c:pt>
              <c:pt idx="81">
                <c:v>0.20381958333333353</c:v>
              </c:pt>
              <c:pt idx="82">
                <c:v>0.65135599766666719</c:v>
              </c:pt>
              <c:pt idx="83">
                <c:v>1.0911391410000004</c:v>
              </c:pt>
              <c:pt idx="84">
                <c:v>-4.6487839999999725E-2</c:v>
              </c:pt>
              <c:pt idx="85">
                <c:v>-0.56777613966666618</c:v>
              </c:pt>
              <c:pt idx="86">
                <c:v>0.22305828100000014</c:v>
              </c:pt>
              <c:pt idx="87">
                <c:v>-0.9889339876666664</c:v>
              </c:pt>
              <c:pt idx="88">
                <c:v>-1.0736606086666665</c:v>
              </c:pt>
              <c:pt idx="89">
                <c:v>-2.9907478219999994</c:v>
              </c:pt>
              <c:pt idx="90">
                <c:v>-2.2732799589999999</c:v>
              </c:pt>
              <c:pt idx="91">
                <c:v>-2.3875014939999999</c:v>
              </c:pt>
              <c:pt idx="92">
                <c:v>-0.90122698433333293</c:v>
              </c:pt>
              <c:pt idx="93">
                <c:v>-0.4870406576666661</c:v>
              </c:pt>
              <c:pt idx="94">
                <c:v>-0.38172089466666659</c:v>
              </c:pt>
              <c:pt idx="95">
                <c:v>-1.0468196026666667</c:v>
              </c:pt>
              <c:pt idx="96">
                <c:v>-4.2448344833333342</c:v>
              </c:pt>
              <c:pt idx="97">
                <c:v>-6.2975560046666672</c:v>
              </c:pt>
              <c:pt idx="98">
                <c:v>-8.5293840593333332</c:v>
              </c:pt>
              <c:pt idx="99">
                <c:v>-9.3102862066666674</c:v>
              </c:pt>
              <c:pt idx="100">
                <c:v>-9.3939351210000002</c:v>
              </c:pt>
              <c:pt idx="101">
                <c:v>-9.1011543653333344</c:v>
              </c:pt>
              <c:pt idx="102">
                <c:v>-8.2220746160000004</c:v>
              </c:pt>
              <c:pt idx="103">
                <c:v>-8.9224292746666674</c:v>
              </c:pt>
              <c:pt idx="104">
                <c:v>-9.6951197256666664</c:v>
              </c:pt>
              <c:pt idx="105">
                <c:v>-10.991247079666666</c:v>
              </c:pt>
              <c:pt idx="106">
                <c:v>-12.002837485999999</c:v>
              </c:pt>
              <c:pt idx="107">
                <c:v>-13.359750675666666</c:v>
              </c:pt>
              <c:pt idx="108">
                <c:v>-13.071486895666665</c:v>
              </c:pt>
              <c:pt idx="109">
                <c:v>-12.431962903333334</c:v>
              </c:pt>
              <c:pt idx="110">
                <c:v>-11.293740774</c:v>
              </c:pt>
              <c:pt idx="111">
                <c:v>-10.877876936</c:v>
              </c:pt>
              <c:pt idx="112">
                <c:v>-11.418406694</c:v>
              </c:pt>
              <c:pt idx="113">
                <c:v>-11.266594470999999</c:v>
              </c:pt>
              <c:pt idx="114">
                <c:v>-10.644696337666668</c:v>
              </c:pt>
              <c:pt idx="115">
                <c:v>-9.7763907119999995</c:v>
              </c:pt>
              <c:pt idx="116">
                <c:v>-10.625407968666668</c:v>
              </c:pt>
              <c:pt idx="117">
                <c:v>-10.935231905000002</c:v>
              </c:pt>
              <c:pt idx="118">
                <c:v>-12.325481364666667</c:v>
              </c:pt>
              <c:pt idx="119">
                <c:v>-12.565437745999999</c:v>
              </c:pt>
              <c:pt idx="120">
                <c:v>-14.207551949999997</c:v>
              </c:pt>
              <c:pt idx="121">
                <c:v>-13.899423705333332</c:v>
              </c:pt>
              <c:pt idx="122">
                <c:v>-13.420126156666667</c:v>
              </c:pt>
              <c:pt idx="123">
                <c:v>-12.587112221666667</c:v>
              </c:pt>
              <c:pt idx="124">
                <c:v>-12.57653964</c:v>
              </c:pt>
              <c:pt idx="125">
                <c:v>-11.621547916333334</c:v>
              </c:pt>
              <c:pt idx="126">
                <c:v>-10.372709663333334</c:v>
              </c:pt>
              <c:pt idx="127">
                <c:v>-8.0811855603333331</c:v>
              </c:pt>
              <c:pt idx="128">
                <c:v>-7.0117096173333335</c:v>
              </c:pt>
              <c:pt idx="129">
                <c:v>-5.8179210390000007</c:v>
              </c:pt>
              <c:pt idx="130">
                <c:v>-5.2963952053333321</c:v>
              </c:pt>
              <c:pt idx="131">
                <c:v>-4.2745280999999986</c:v>
              </c:pt>
              <c:pt idx="132">
                <c:v>-1.9210354679999995</c:v>
              </c:pt>
              <c:pt idx="133">
                <c:v>-0.34248183566666662</c:v>
              </c:pt>
              <c:pt idx="134">
                <c:v>0.51799395066666687</c:v>
              </c:pt>
              <c:pt idx="135">
                <c:v>0.26400333400000026</c:v>
              </c:pt>
              <c:pt idx="136">
                <c:v>1.5062552113333336</c:v>
              </c:pt>
              <c:pt idx="137">
                <c:v>1.7139255953333337</c:v>
              </c:pt>
              <c:pt idx="138">
                <c:v>0.90535243933333376</c:v>
              </c:pt>
              <c:pt idx="139">
                <c:v>-9.6015359666666564E-2</c:v>
              </c:pt>
              <c:pt idx="140">
                <c:v>0.5790558823333336</c:v>
              </c:pt>
              <c:pt idx="141">
                <c:v>1.0618223186666673</c:v>
              </c:pt>
              <c:pt idx="142">
                <c:v>2.9825326680000011</c:v>
              </c:pt>
              <c:pt idx="143">
                <c:v>1.8627579656666675</c:v>
              </c:pt>
              <c:pt idx="144">
                <c:v>3.1632044186666675</c:v>
              </c:pt>
              <c:pt idx="145">
                <c:v>1.0679739463333335</c:v>
              </c:pt>
              <c:pt idx="146">
                <c:v>2.0439999036666667</c:v>
              </c:pt>
              <c:pt idx="147">
                <c:v>1.3455280636666671</c:v>
              </c:pt>
              <c:pt idx="148">
                <c:v>3.8274669952222227</c:v>
              </c:pt>
              <c:pt idx="149">
                <c:v>3.7909382547777786</c:v>
              </c:pt>
              <c:pt idx="150">
                <c:v>4.9914451396666673</c:v>
              </c:pt>
              <c:pt idx="151">
                <c:v>3.1806528479999998</c:v>
              </c:pt>
              <c:pt idx="152">
                <c:v>3.2856950166666667</c:v>
              </c:pt>
              <c:pt idx="153">
                <c:v>2.3133571096666667</c:v>
              </c:pt>
              <c:pt idx="154">
                <c:v>2.66962915</c:v>
              </c:pt>
              <c:pt idx="155">
                <c:v>2.8824145973333333</c:v>
              </c:pt>
              <c:pt idx="156">
                <c:v>2.5320613966666667</c:v>
              </c:pt>
              <c:pt idx="157">
                <c:v>2.9660849723333329</c:v>
              </c:pt>
              <c:pt idx="158">
                <c:v>2.7546701186666667</c:v>
              </c:pt>
              <c:pt idx="159">
                <c:v>3.5482604316666673</c:v>
              </c:pt>
              <c:pt idx="160">
                <c:v>0.89076887800000026</c:v>
              </c:pt>
              <c:pt idx="161">
                <c:v>1.4985114630000005</c:v>
              </c:pt>
              <c:pt idx="162">
                <c:v>1.2718393203333334</c:v>
              </c:pt>
              <c:pt idx="163">
                <c:v>3.2729496499999997</c:v>
              </c:pt>
              <c:pt idx="164">
                <c:v>2.6230815276666668</c:v>
              </c:pt>
              <c:pt idx="165">
                <c:v>2.6287428476666665</c:v>
              </c:pt>
              <c:pt idx="166">
                <c:v>2.4199566259999998</c:v>
              </c:pt>
              <c:pt idx="167">
                <c:v>3.9474018349999995</c:v>
              </c:pt>
              <c:pt idx="168">
                <c:v>4.5911097986666656</c:v>
              </c:pt>
              <c:pt idx="169">
                <c:v>5.3184746699999996</c:v>
              </c:pt>
              <c:pt idx="170">
                <c:v>4.9530585839999999</c:v>
              </c:pt>
              <c:pt idx="171">
                <c:v>4.5236022706666663</c:v>
              </c:pt>
              <c:pt idx="172">
                <c:v>4.7599651573333324</c:v>
              </c:pt>
              <c:pt idx="173">
                <c:v>4.5293643023333336</c:v>
              </c:pt>
              <c:pt idx="174">
                <c:v>5.4489834936666668</c:v>
              </c:pt>
              <c:pt idx="175">
                <c:v>6.1681136796666651</c:v>
              </c:pt>
              <c:pt idx="176">
                <c:v>7.6782747129999995</c:v>
              </c:pt>
              <c:pt idx="177">
                <c:v>9.3602189116666654</c:v>
              </c:pt>
              <c:pt idx="178">
                <c:v>10.779875315333333</c:v>
              </c:pt>
              <c:pt idx="179">
                <c:v>10.948906569666667</c:v>
              </c:pt>
              <c:pt idx="180">
                <c:v>10.201699007666667</c:v>
              </c:pt>
              <c:pt idx="181">
                <c:v>9.8635158596666681</c:v>
              </c:pt>
              <c:pt idx="182">
                <c:v>8.8016884099999988</c:v>
              </c:pt>
              <c:pt idx="183">
                <c:v>9.0284721910000005</c:v>
              </c:pt>
              <c:pt idx="184">
                <c:v>8.8840132113333325</c:v>
              </c:pt>
              <c:pt idx="185">
                <c:v>10.063786714333332</c:v>
              </c:pt>
              <c:pt idx="186">
                <c:v>10.725575229666667</c:v>
              </c:pt>
              <c:pt idx="187">
                <c:v>9.9471295479999995</c:v>
              </c:pt>
              <c:pt idx="188">
                <c:v>10.027548287</c:v>
              </c:pt>
              <c:pt idx="189">
                <c:v>9.8231221229999992</c:v>
              </c:pt>
              <c:pt idx="190">
                <c:v>11.270579738333334</c:v>
              </c:pt>
              <c:pt idx="191">
                <c:v>11.488138301666666</c:v>
              </c:pt>
              <c:pt idx="192">
                <c:v>10.517320277000001</c:v>
              </c:pt>
            </c:numLit>
          </c:val>
          <c:smooth val="0"/>
          <c:extLst>
            <c:ext xmlns:c16="http://schemas.microsoft.com/office/drawing/2014/chart" uri="{C3380CC4-5D6E-409C-BE32-E72D297353CC}">
              <c16:uniqueId val="{00000007-295D-44C1-B397-552B8DB4ABE6}"/>
            </c:ext>
          </c:extLst>
        </c:ser>
        <c:dLbls>
          <c:showLegendKey val="0"/>
          <c:showVal val="0"/>
          <c:showCatName val="0"/>
          <c:showSerName val="0"/>
          <c:showPercent val="0"/>
          <c:showBubbleSize val="0"/>
        </c:dLbls>
        <c:smooth val="0"/>
        <c:axId val="225486336"/>
        <c:axId val="225487872"/>
      </c:lineChart>
      <c:catAx>
        <c:axId val="225486336"/>
        <c:scaling>
          <c:orientation val="minMax"/>
        </c:scaling>
        <c:delete val="0"/>
        <c:axPos val="b"/>
        <c:numFmt formatCode="General" sourceLinked="1"/>
        <c:majorTickMark val="in"/>
        <c:minorTickMark val="in"/>
        <c:tickLblPos val="low"/>
        <c:spPr>
          <a:ln w="3175">
            <a:solidFill>
              <a:srgbClr val="FFFFFF"/>
            </a:solidFill>
            <a:prstDash val="solid"/>
          </a:ln>
        </c:spPr>
        <c:txPr>
          <a:bodyPr rot="-5400000" vert="horz"/>
          <a:lstStyle/>
          <a:p>
            <a:pPr>
              <a:defRPr sz="600" b="0" i="0" u="none" strike="noStrike" baseline="0">
                <a:solidFill>
                  <a:schemeClr val="tx2"/>
                </a:solidFill>
                <a:latin typeface="Arial"/>
                <a:ea typeface="Arial"/>
                <a:cs typeface="Arial"/>
              </a:defRPr>
            </a:pPr>
            <a:endParaRPr lang="pt-PT"/>
          </a:p>
        </c:txPr>
        <c:crossAx val="225487872"/>
        <c:crosses val="autoZero"/>
        <c:auto val="1"/>
        <c:lblAlgn val="ctr"/>
        <c:lblOffset val="100"/>
        <c:tickLblSkip val="1"/>
        <c:tickMarkSkip val="1"/>
        <c:noMultiLvlLbl val="0"/>
      </c:catAx>
      <c:valAx>
        <c:axId val="225487872"/>
        <c:scaling>
          <c:orientation val="minMax"/>
          <c:max val="15"/>
          <c:min val="-6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225486336"/>
        <c:crosses val="autoZero"/>
        <c:crossBetween val="between"/>
        <c:majorUnit val="10"/>
      </c:valAx>
      <c:spPr>
        <a:gradFill rotWithShape="0">
          <a:gsLst>
            <a:gs pos="0">
              <a:srgbClr val="EBF7FF"/>
            </a:gs>
            <a:gs pos="100000">
              <a:srgbClr val="FFFFFF"/>
            </a:gs>
          </a:gsLst>
          <a:lin ang="5400000" scaled="1"/>
        </a:gradFill>
        <a:ln w="25400">
          <a:noFill/>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c:printSettings>
  <c:userShapes r:id="rId1"/>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9809601609597091"/>
          <c:y val="6.3777172084258704E-2"/>
          <c:w val="0.60380736269640012"/>
          <c:h val="0.77189104858400337"/>
        </c:manualLayout>
      </c:layout>
      <c:radarChart>
        <c:radarStyle val="marker"/>
        <c:varyColors val="0"/>
        <c:ser>
          <c:idx val="1"/>
          <c:order val="0"/>
          <c:spPr>
            <a:ln w="28575" cap="flat" cmpd="sng" algn="ctr">
              <a:solidFill>
                <a:schemeClr val="accent2"/>
              </a:solidFill>
              <a:prstDash val="solid"/>
            </a:ln>
            <a:effectLst/>
          </c:spPr>
          <c:marker>
            <c:symbol val="none"/>
          </c:marker>
          <c:cat>
            <c:strRef>
              <c:f>'22destaque(2)'!$D$9:$D$27</c:f>
              <c:strCache>
                <c:ptCount val="19"/>
                <c:pt idx="0">
                  <c:v>Alemanha</c:v>
                </c:pt>
                <c:pt idx="1">
                  <c:v>Áustria</c:v>
                </c:pt>
                <c:pt idx="2">
                  <c:v>Bélgica</c:v>
                </c:pt>
                <c:pt idx="3">
                  <c:v>Chéquia</c:v>
                </c:pt>
                <c:pt idx="4">
                  <c:v>Chipre</c:v>
                </c:pt>
                <c:pt idx="5">
                  <c:v>Croácia</c:v>
                </c:pt>
                <c:pt idx="6">
                  <c:v>Eslováquia</c:v>
                </c:pt>
                <c:pt idx="7">
                  <c:v>Eslovénia</c:v>
                </c:pt>
                <c:pt idx="8">
                  <c:v>Espanha</c:v>
                </c:pt>
                <c:pt idx="9">
                  <c:v>Estónia</c:v>
                </c:pt>
                <c:pt idx="10">
                  <c:v>Finlândia</c:v>
                </c:pt>
                <c:pt idx="11">
                  <c:v>França</c:v>
                </c:pt>
                <c:pt idx="12">
                  <c:v>Grécia</c:v>
                </c:pt>
                <c:pt idx="13">
                  <c:v>Países Baixos</c:v>
                </c:pt>
                <c:pt idx="14">
                  <c:v>Irlanda</c:v>
                </c:pt>
                <c:pt idx="15">
                  <c:v>Itália</c:v>
                </c:pt>
                <c:pt idx="16">
                  <c:v>Luxemburgo</c:v>
                </c:pt>
                <c:pt idx="17">
                  <c:v>Malta</c:v>
                </c:pt>
                <c:pt idx="18">
                  <c:v>Portugal</c:v>
                </c:pt>
              </c:strCache>
            </c:strRef>
          </c:cat>
          <c:val>
            <c:numRef>
              <c:f>'22destaque(2)'!$I$9:$I$27</c:f>
              <c:numCache>
                <c:formatCode>#,##0.00</c:formatCode>
                <c:ptCount val="19"/>
                <c:pt idx="0">
                  <c:v>0.72972972972972971</c:v>
                </c:pt>
                <c:pt idx="1">
                  <c:v>0.97916666666666674</c:v>
                </c:pt>
                <c:pt idx="2">
                  <c:v>0.77419354838709675</c:v>
                </c:pt>
                <c:pt idx="3">
                  <c:v>1.4444444444444444</c:v>
                </c:pt>
                <c:pt idx="4">
                  <c:v>1.0705882352941176</c:v>
                </c:pt>
                <c:pt idx="5">
                  <c:v>1.1690140845070425</c:v>
                </c:pt>
                <c:pt idx="6">
                  <c:v>1.1403508771929824</c:v>
                </c:pt>
                <c:pt idx="7">
                  <c:v>1.2340425531914894</c:v>
                </c:pt>
                <c:pt idx="8">
                  <c:v>1.2755905511811023</c:v>
                </c:pt>
                <c:pt idx="9">
                  <c:v>1.1904761904761905</c:v>
                </c:pt>
                <c:pt idx="10">
                  <c:v>0.98529411764705888</c:v>
                </c:pt>
                <c:pt idx="11">
                  <c:v>0.98913043478260876</c:v>
                </c:pt>
                <c:pt idx="12">
                  <c:v>1.6573426573426573</c:v>
                </c:pt>
                <c:pt idx="13">
                  <c:v>1.0571428571428572</c:v>
                </c:pt>
                <c:pt idx="14">
                  <c:v>1.0188679245283019</c:v>
                </c:pt>
                <c:pt idx="15">
                  <c:v>1.2340425531914894</c:v>
                </c:pt>
                <c:pt idx="16">
                  <c:v>1.1521739130434783</c:v>
                </c:pt>
                <c:pt idx="17">
                  <c:v>0.9</c:v>
                </c:pt>
                <c:pt idx="18">
                  <c:v>1.2333333333333334</c:v>
                </c:pt>
              </c:numCache>
            </c:numRef>
          </c:val>
          <c:extLst>
            <c:ext xmlns:c16="http://schemas.microsoft.com/office/drawing/2014/chart" uri="{C3380CC4-5D6E-409C-BE32-E72D297353CC}">
              <c16:uniqueId val="{00000000-B9EB-4329-BFC2-FDA0027CDB94}"/>
            </c:ext>
          </c:extLst>
        </c:ser>
        <c:dLbls>
          <c:showLegendKey val="0"/>
          <c:showVal val="0"/>
          <c:showCatName val="0"/>
          <c:showSerName val="0"/>
          <c:showPercent val="0"/>
          <c:showBubbleSize val="0"/>
        </c:dLbls>
        <c:axId val="226145792"/>
        <c:axId val="226147328"/>
      </c:radarChart>
      <c:catAx>
        <c:axId val="226145792"/>
        <c:scaling>
          <c:orientation val="minMax"/>
        </c:scaling>
        <c:delete val="0"/>
        <c:axPos val="b"/>
        <c:majorGridlines>
          <c:spPr>
            <a:ln w="3175">
              <a:solidFill>
                <a:srgbClr val="333333"/>
              </a:solidFill>
              <a:prstDash val="solid"/>
            </a:ln>
          </c:spPr>
        </c:majorGridlines>
        <c:numFmt formatCode="0000" sourceLinked="0"/>
        <c:majorTickMark val="out"/>
        <c:minorTickMark val="none"/>
        <c:tickLblPos val="nextTo"/>
        <c:txPr>
          <a:bodyPr rot="60000" vert="horz" anchor="t" anchorCtr="0"/>
          <a:lstStyle/>
          <a:p>
            <a:pPr>
              <a:defRPr sz="700" b="0" i="0" u="none" strike="noStrike" baseline="0">
                <a:solidFill>
                  <a:srgbClr val="333333"/>
                </a:solidFill>
                <a:latin typeface="Arial"/>
                <a:ea typeface="Arial"/>
                <a:cs typeface="Arial"/>
              </a:defRPr>
            </a:pPr>
            <a:endParaRPr lang="pt-PT"/>
          </a:p>
        </c:txPr>
        <c:crossAx val="226147328"/>
        <c:crosses val="autoZero"/>
        <c:auto val="0"/>
        <c:lblAlgn val="ctr"/>
        <c:lblOffset val="100"/>
        <c:noMultiLvlLbl val="0"/>
      </c:catAx>
      <c:valAx>
        <c:axId val="226147328"/>
        <c:scaling>
          <c:orientation val="minMax"/>
          <c:max val="1.8"/>
          <c:min val="0"/>
        </c:scaling>
        <c:delete val="0"/>
        <c:axPos val="l"/>
        <c:majorGridlines>
          <c:spPr>
            <a:ln w="3175">
              <a:solidFill>
                <a:srgbClr val="333333"/>
              </a:solidFill>
              <a:prstDash val="solid"/>
            </a:ln>
          </c:spPr>
        </c:majorGridlines>
        <c:numFmt formatCode="0.0" sourceLinked="0"/>
        <c:majorTickMark val="cross"/>
        <c:minorTickMark val="none"/>
        <c:tickLblPos val="nextTo"/>
        <c:spPr>
          <a:ln w="3175">
            <a:solidFill>
              <a:srgbClr val="333333"/>
            </a:solidFill>
            <a:prstDash val="solid"/>
          </a:ln>
        </c:spPr>
        <c:txPr>
          <a:bodyPr rot="0" vert="horz"/>
          <a:lstStyle/>
          <a:p>
            <a:pPr>
              <a:defRPr sz="700" b="0" i="0" u="none" strike="noStrike" baseline="0">
                <a:solidFill>
                  <a:srgbClr val="333333"/>
                </a:solidFill>
                <a:latin typeface="Arial"/>
                <a:ea typeface="Arial"/>
                <a:cs typeface="Arial"/>
              </a:defRPr>
            </a:pPr>
            <a:endParaRPr lang="pt-PT"/>
          </a:p>
        </c:txPr>
        <c:crossAx val="226145792"/>
        <c:crosses val="autoZero"/>
        <c:crossBetween val="between"/>
        <c:majorUnit val="0.5"/>
        <c:minorUnit val="0.5"/>
      </c:valAx>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entidades empregadoras </a:t>
            </a:r>
            <a:r>
              <a:rPr lang="pt-PT" sz="800" b="0" i="0" u="none" strike="noStrike" baseline="0">
                <a:solidFill>
                  <a:schemeClr val="tx2"/>
                </a:solidFill>
                <a:latin typeface="Arial"/>
                <a:cs typeface="Arial"/>
              </a:rPr>
              <a:t>(estabelecimentos) </a:t>
            </a:r>
          </a:p>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com prestações de lay-off... </a:t>
            </a:r>
          </a:p>
          <a:p>
            <a:pPr>
              <a:defRPr sz="800" b="0" i="0" u="none" strike="noStrike" baseline="0">
                <a:solidFill>
                  <a:schemeClr val="tx2"/>
                </a:solidFill>
                <a:latin typeface="Arial"/>
                <a:ea typeface="Arial"/>
                <a:cs typeface="Arial"/>
              </a:defRPr>
            </a:pPr>
            <a:endParaRPr lang="pt-PT" sz="800" b="1" i="0" u="none" strike="noStrike" baseline="0">
              <a:solidFill>
                <a:schemeClr val="tx2"/>
              </a:solidFill>
              <a:latin typeface="Arial"/>
              <a:cs typeface="Arial"/>
            </a:endParaRPr>
          </a:p>
        </c:rich>
      </c:tx>
      <c:layout>
        <c:manualLayout>
          <c:xMode val="edge"/>
          <c:yMode val="edge"/>
          <c:x val="0.13488819444444444"/>
          <c:y val="1.4562500000000101E-2"/>
        </c:manualLayout>
      </c:layout>
      <c:overlay val="0"/>
      <c:spPr>
        <a:noFill/>
        <a:ln w="25400">
          <a:noFill/>
        </a:ln>
      </c:spPr>
    </c:title>
    <c:autoTitleDeleted val="0"/>
    <c:plotArea>
      <c:layout>
        <c:manualLayout>
          <c:layoutTarget val="inner"/>
          <c:xMode val="edge"/>
          <c:yMode val="edge"/>
          <c:x val="0.11375625000000029"/>
          <c:y val="0.16487685185185186"/>
          <c:w val="0.91185410334346562"/>
          <c:h val="0.61864074074074071"/>
        </c:manualLayout>
      </c:layout>
      <c:barChart>
        <c:barDir val="col"/>
        <c:grouping val="clustered"/>
        <c:varyColors val="0"/>
        <c:ser>
          <c:idx val="0"/>
          <c:order val="0"/>
          <c:tx>
            <c:strRef>
              <c:f>'9lay_off'!$C$37:$D$37</c:f>
              <c:strCache>
                <c:ptCount val="2"/>
                <c:pt idx="0">
                  <c:v>estabelecimentos</c:v>
                </c:pt>
              </c:strCache>
            </c:strRef>
          </c:tx>
          <c:spPr>
            <a:ln w="25400">
              <a:solidFill>
                <a:schemeClr val="tx2"/>
              </a:solidFill>
              <a:prstDash val="solid"/>
            </a:ln>
          </c:spPr>
          <c:invertIfNegative val="0"/>
          <c:cat>
            <c:strRef>
              <c:f>'9lay_off'!$E$35:$Q$35</c:f>
              <c:strCache>
                <c:ptCount val="13"/>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strCache>
            </c:strRef>
          </c:cat>
          <c:val>
            <c:numRef>
              <c:f>'9lay_off'!$E$38:$Q$38</c:f>
              <c:numCache>
                <c:formatCode>0</c:formatCode>
                <c:ptCount val="13"/>
                <c:pt idx="0">
                  <c:v>49</c:v>
                </c:pt>
                <c:pt idx="1">
                  <c:v>28</c:v>
                </c:pt>
                <c:pt idx="2">
                  <c:v>54</c:v>
                </c:pt>
                <c:pt idx="3">
                  <c:v>423</c:v>
                </c:pt>
                <c:pt idx="4">
                  <c:v>324</c:v>
                </c:pt>
                <c:pt idx="5">
                  <c:v>266</c:v>
                </c:pt>
                <c:pt idx="6">
                  <c:v>550</c:v>
                </c:pt>
                <c:pt idx="7">
                  <c:v>547</c:v>
                </c:pt>
                <c:pt idx="8">
                  <c:v>344</c:v>
                </c:pt>
                <c:pt idx="9">
                  <c:v>254</c:v>
                </c:pt>
                <c:pt idx="10">
                  <c:v>211</c:v>
                </c:pt>
                <c:pt idx="11">
                  <c:v>161</c:v>
                </c:pt>
                <c:pt idx="12">
                  <c:v>150</c:v>
                </c:pt>
              </c:numCache>
            </c:numRef>
          </c:val>
          <c:extLst>
            <c:ext xmlns:c16="http://schemas.microsoft.com/office/drawing/2014/chart" uri="{C3380CC4-5D6E-409C-BE32-E72D297353CC}">
              <c16:uniqueId val="{00000000-B35F-48A6-8B6D-DA4E7954FD2D}"/>
            </c:ext>
          </c:extLst>
        </c:ser>
        <c:dLbls>
          <c:showLegendKey val="0"/>
          <c:showVal val="0"/>
          <c:showCatName val="0"/>
          <c:showSerName val="0"/>
          <c:showPercent val="0"/>
          <c:showBubbleSize val="0"/>
        </c:dLbls>
        <c:gapWidth val="150"/>
        <c:axId val="233346944"/>
        <c:axId val="233348480"/>
      </c:barChart>
      <c:catAx>
        <c:axId val="233346944"/>
        <c:scaling>
          <c:orientation val="minMax"/>
        </c:scaling>
        <c:delete val="0"/>
        <c:axPos val="b"/>
        <c:numFmt formatCode="General" sourceLinked="1"/>
        <c:majorTickMark val="none"/>
        <c:minorTickMark val="none"/>
        <c:tickLblPos val="low"/>
        <c:spPr>
          <a:ln w="3175">
            <a:noFill/>
            <a:prstDash val="solid"/>
          </a:ln>
        </c:spPr>
        <c:txPr>
          <a:bodyPr rot="-5400000" vert="horz"/>
          <a:lstStyle/>
          <a:p>
            <a:pPr>
              <a:defRPr sz="700" b="0" i="0" u="none" strike="noStrike" baseline="0">
                <a:solidFill>
                  <a:schemeClr val="tx2"/>
                </a:solidFill>
                <a:latin typeface="Arial"/>
                <a:ea typeface="Arial"/>
                <a:cs typeface="Arial"/>
              </a:defRPr>
            </a:pPr>
            <a:endParaRPr lang="pt-PT"/>
          </a:p>
        </c:txPr>
        <c:crossAx val="233348480"/>
        <c:crosses val="autoZero"/>
        <c:auto val="1"/>
        <c:lblAlgn val="ctr"/>
        <c:lblOffset val="100"/>
        <c:tickLblSkip val="1"/>
        <c:tickMarkSkip val="1"/>
        <c:noMultiLvlLbl val="0"/>
      </c:catAx>
      <c:valAx>
        <c:axId val="233348480"/>
        <c:scaling>
          <c:orientation val="minMax"/>
          <c:min val="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233346944"/>
        <c:crosses val="autoZero"/>
        <c:crossBetween val="between"/>
        <c:minorUnit val="10"/>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beneficiários com prestações de lay-off... </a:t>
            </a:r>
          </a:p>
          <a:p>
            <a:pPr>
              <a:defRPr sz="800" b="0" i="0" u="none" strike="noStrike" baseline="0">
                <a:solidFill>
                  <a:schemeClr val="tx2"/>
                </a:solidFill>
                <a:latin typeface="Arial"/>
                <a:ea typeface="Arial"/>
                <a:cs typeface="Arial"/>
              </a:defRPr>
            </a:pPr>
            <a:endParaRPr lang="pt-PT" sz="800" b="1" i="0" u="none" strike="noStrike" baseline="0">
              <a:solidFill>
                <a:schemeClr val="tx2"/>
              </a:solidFill>
              <a:latin typeface="Arial"/>
              <a:cs typeface="Arial"/>
            </a:endParaRPr>
          </a:p>
        </c:rich>
      </c:tx>
      <c:layout>
        <c:manualLayout>
          <c:xMode val="edge"/>
          <c:yMode val="edge"/>
          <c:x val="0.15693680555555797"/>
          <c:y val="2.0442129629630001E-2"/>
        </c:manualLayout>
      </c:layout>
      <c:overlay val="0"/>
      <c:spPr>
        <a:noFill/>
        <a:ln w="25400">
          <a:noFill/>
        </a:ln>
      </c:spPr>
    </c:title>
    <c:autoTitleDeleted val="0"/>
    <c:plotArea>
      <c:layout>
        <c:manualLayout>
          <c:layoutTarget val="inner"/>
          <c:xMode val="edge"/>
          <c:yMode val="edge"/>
          <c:x val="0.14810763888888889"/>
          <c:y val="0.16487685185185186"/>
          <c:w val="0.91185410334346562"/>
          <c:h val="0.61864074074074071"/>
        </c:manualLayout>
      </c:layout>
      <c:barChart>
        <c:barDir val="col"/>
        <c:grouping val="clustered"/>
        <c:varyColors val="0"/>
        <c:ser>
          <c:idx val="0"/>
          <c:order val="0"/>
          <c:tx>
            <c:strRef>
              <c:f>'9lay_off'!$C$40:$D$40</c:f>
              <c:strCache>
                <c:ptCount val="2"/>
                <c:pt idx="0">
                  <c:v>beneficiários</c:v>
                </c:pt>
              </c:strCache>
            </c:strRef>
          </c:tx>
          <c:spPr>
            <a:solidFill>
              <a:schemeClr val="accent2"/>
            </a:solidFill>
            <a:ln w="25400">
              <a:solidFill>
                <a:schemeClr val="accent2"/>
              </a:solidFill>
              <a:prstDash val="solid"/>
            </a:ln>
          </c:spPr>
          <c:invertIfNegative val="0"/>
          <c:cat>
            <c:strRef>
              <c:f>'9lay_off'!$E$35:$Q$35</c:f>
              <c:strCache>
                <c:ptCount val="13"/>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strCache>
            </c:strRef>
          </c:cat>
          <c:val>
            <c:numRef>
              <c:f>'9lay_off'!$E$41:$Q$41</c:f>
              <c:numCache>
                <c:formatCode>#,##0</c:formatCode>
                <c:ptCount val="13"/>
                <c:pt idx="0">
                  <c:v>664</c:v>
                </c:pt>
                <c:pt idx="1">
                  <c:v>891</c:v>
                </c:pt>
                <c:pt idx="2">
                  <c:v>1422</c:v>
                </c:pt>
                <c:pt idx="3">
                  <c:v>19278</c:v>
                </c:pt>
                <c:pt idx="4">
                  <c:v>6145</c:v>
                </c:pt>
                <c:pt idx="5">
                  <c:v>3601</c:v>
                </c:pt>
                <c:pt idx="6">
                  <c:v>8703</c:v>
                </c:pt>
                <c:pt idx="7">
                  <c:v>7434</c:v>
                </c:pt>
                <c:pt idx="8">
                  <c:v>4460</c:v>
                </c:pt>
                <c:pt idx="9">
                  <c:v>3872</c:v>
                </c:pt>
                <c:pt idx="10">
                  <c:v>4126</c:v>
                </c:pt>
                <c:pt idx="11">
                  <c:v>3263</c:v>
                </c:pt>
                <c:pt idx="12">
                  <c:v>3520</c:v>
                </c:pt>
              </c:numCache>
            </c:numRef>
          </c:val>
          <c:extLst>
            <c:ext xmlns:c16="http://schemas.microsoft.com/office/drawing/2014/chart" uri="{C3380CC4-5D6E-409C-BE32-E72D297353CC}">
              <c16:uniqueId val="{00000000-E428-4059-A448-1A98114B7929}"/>
            </c:ext>
          </c:extLst>
        </c:ser>
        <c:dLbls>
          <c:showLegendKey val="0"/>
          <c:showVal val="0"/>
          <c:showCatName val="0"/>
          <c:showSerName val="0"/>
          <c:showPercent val="0"/>
          <c:showBubbleSize val="0"/>
        </c:dLbls>
        <c:gapWidth val="150"/>
        <c:axId val="233360768"/>
        <c:axId val="233505920"/>
      </c:barChart>
      <c:catAx>
        <c:axId val="233360768"/>
        <c:scaling>
          <c:orientation val="minMax"/>
        </c:scaling>
        <c:delete val="0"/>
        <c:axPos val="b"/>
        <c:numFmt formatCode="General" sourceLinked="1"/>
        <c:majorTickMark val="none"/>
        <c:minorTickMark val="none"/>
        <c:tickLblPos val="low"/>
        <c:spPr>
          <a:ln w="3175">
            <a:noFill/>
            <a:prstDash val="solid"/>
          </a:ln>
        </c:spPr>
        <c:txPr>
          <a:bodyPr rot="-5400000" vert="horz"/>
          <a:lstStyle/>
          <a:p>
            <a:pPr>
              <a:defRPr sz="700" b="0" i="0" u="none" strike="noStrike" baseline="0">
                <a:solidFill>
                  <a:schemeClr val="tx2"/>
                </a:solidFill>
                <a:latin typeface="Arial"/>
                <a:ea typeface="Arial"/>
                <a:cs typeface="Arial"/>
              </a:defRPr>
            </a:pPr>
            <a:endParaRPr lang="pt-PT"/>
          </a:p>
        </c:txPr>
        <c:crossAx val="233505920"/>
        <c:crosses val="autoZero"/>
        <c:auto val="1"/>
        <c:lblAlgn val="ctr"/>
        <c:lblOffset val="100"/>
        <c:tickLblSkip val="1"/>
        <c:tickMarkSkip val="1"/>
        <c:noMultiLvlLbl val="0"/>
      </c:catAx>
      <c:valAx>
        <c:axId val="233505920"/>
        <c:scaling>
          <c:orientation val="minMax"/>
          <c:min val="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233360768"/>
        <c:crosses val="autoZero"/>
        <c:crossBetween val="between"/>
        <c:minorUnit val="10"/>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rgbClr val="CC0000"/>
            </a:solidFill>
            <a:ln w="12700">
              <a:solidFill>
                <a:srgbClr val="FFFFFF"/>
              </a:solidFill>
              <a:prstDash val="solid"/>
            </a:ln>
          </c:spPr>
          <c:invertIfNegative val="0"/>
          <c:val>
            <c:numRef>
              <c:f>'16irct'!#REF!</c:f>
              <c:numCache>
                <c:formatCode>General</c:formatCode>
                <c:ptCount val="1"/>
                <c:pt idx="0">
                  <c:v>1</c:v>
                </c:pt>
              </c:numCache>
            </c:numRef>
          </c:val>
          <c:extLst>
            <c:ext xmlns:c16="http://schemas.microsoft.com/office/drawing/2014/chart" uri="{C3380CC4-5D6E-409C-BE32-E72D297353CC}">
              <c16:uniqueId val="{00000000-43AF-494B-8EF0-CC98A165ED0B}"/>
            </c:ext>
          </c:extLst>
        </c:ser>
        <c:dLbls>
          <c:showLegendKey val="0"/>
          <c:showVal val="0"/>
          <c:showCatName val="0"/>
          <c:showSerName val="0"/>
          <c:showPercent val="0"/>
          <c:showBubbleSize val="0"/>
        </c:dLbls>
        <c:gapWidth val="80"/>
        <c:axId val="273981440"/>
        <c:axId val="273982976"/>
      </c:barChart>
      <c:catAx>
        <c:axId val="273981440"/>
        <c:scaling>
          <c:orientation val="maxMin"/>
        </c:scaling>
        <c:delete val="0"/>
        <c:axPos val="l"/>
        <c:majorTickMark val="none"/>
        <c:minorTickMark val="none"/>
        <c:tickLblPos val="none"/>
        <c:spPr>
          <a:ln w="3175">
            <a:solidFill>
              <a:srgbClr val="333333"/>
            </a:solidFill>
            <a:prstDash val="solid"/>
          </a:ln>
        </c:spPr>
        <c:crossAx val="273982976"/>
        <c:crosses val="autoZero"/>
        <c:auto val="1"/>
        <c:lblAlgn val="ctr"/>
        <c:lblOffset val="100"/>
        <c:tickMarkSkip val="1"/>
        <c:noMultiLvlLbl val="0"/>
      </c:catAx>
      <c:valAx>
        <c:axId val="273982976"/>
        <c:scaling>
          <c:orientation val="minMax"/>
          <c:max val="3.4"/>
          <c:min val="-2.1"/>
        </c:scaling>
        <c:delete val="0"/>
        <c:axPos val="t"/>
        <c:majorGridlines>
          <c:spPr>
            <a:ln w="3175">
              <a:solidFill>
                <a:srgbClr val="FFFFFF"/>
              </a:solidFill>
              <a:prstDash val="solid"/>
            </a:ln>
          </c:spPr>
        </c:majorGridlines>
        <c:numFmt formatCode="General" sourceLinked="1"/>
        <c:majorTickMark val="none"/>
        <c:minorTickMark val="none"/>
        <c:tickLblPos val="none"/>
        <c:spPr>
          <a:ln w="9525">
            <a:noFill/>
          </a:ln>
        </c:spPr>
        <c:crossAx val="273981440"/>
        <c:crosses val="autoZero"/>
        <c:crossBetween val="between"/>
      </c:valAx>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rgbClr val="CC0000"/>
            </a:solidFill>
            <a:ln w="12700">
              <a:solidFill>
                <a:srgbClr val="FFFFFF"/>
              </a:solidFill>
              <a:prstDash val="solid"/>
            </a:ln>
          </c:spPr>
          <c:invertIfNegative val="0"/>
          <c:val>
            <c:numRef>
              <c:f>'16irct'!#REF!</c:f>
              <c:numCache>
                <c:formatCode>General</c:formatCode>
                <c:ptCount val="1"/>
                <c:pt idx="0">
                  <c:v>1</c:v>
                </c:pt>
              </c:numCache>
            </c:numRef>
          </c:val>
          <c:extLst>
            <c:ext xmlns:c16="http://schemas.microsoft.com/office/drawing/2014/chart" uri="{C3380CC4-5D6E-409C-BE32-E72D297353CC}">
              <c16:uniqueId val="{00000000-E4A1-4FCA-A238-E582F54CAFD3}"/>
            </c:ext>
          </c:extLst>
        </c:ser>
        <c:dLbls>
          <c:showLegendKey val="0"/>
          <c:showVal val="0"/>
          <c:showCatName val="0"/>
          <c:showSerName val="0"/>
          <c:showPercent val="0"/>
          <c:showBubbleSize val="0"/>
        </c:dLbls>
        <c:gapWidth val="80"/>
        <c:axId val="274007168"/>
        <c:axId val="274008704"/>
      </c:barChart>
      <c:catAx>
        <c:axId val="274007168"/>
        <c:scaling>
          <c:orientation val="maxMin"/>
        </c:scaling>
        <c:delete val="0"/>
        <c:axPos val="l"/>
        <c:majorTickMark val="none"/>
        <c:minorTickMark val="none"/>
        <c:tickLblPos val="none"/>
        <c:spPr>
          <a:ln w="3175">
            <a:solidFill>
              <a:srgbClr val="333333"/>
            </a:solidFill>
            <a:prstDash val="solid"/>
          </a:ln>
        </c:spPr>
        <c:crossAx val="274008704"/>
        <c:crosses val="autoZero"/>
        <c:auto val="1"/>
        <c:lblAlgn val="ctr"/>
        <c:lblOffset val="100"/>
        <c:tickMarkSkip val="1"/>
        <c:noMultiLvlLbl val="0"/>
      </c:catAx>
      <c:valAx>
        <c:axId val="274008704"/>
        <c:scaling>
          <c:orientation val="minMax"/>
          <c:max val="0.13"/>
          <c:min val="-3.4000000000000002E-2"/>
        </c:scaling>
        <c:delete val="0"/>
        <c:axPos val="t"/>
        <c:majorGridlines>
          <c:spPr>
            <a:ln w="3175">
              <a:solidFill>
                <a:srgbClr val="FFFFFF"/>
              </a:solidFill>
              <a:prstDash val="solid"/>
            </a:ln>
          </c:spPr>
        </c:majorGridlines>
        <c:numFmt formatCode="General" sourceLinked="1"/>
        <c:majorTickMark val="none"/>
        <c:minorTickMark val="none"/>
        <c:tickLblPos val="none"/>
        <c:spPr>
          <a:ln w="9525">
            <a:noFill/>
          </a:ln>
        </c:spPr>
        <c:crossAx val="274007168"/>
        <c:crosses val="autoZero"/>
        <c:crossBetween val="between"/>
        <c:majorUnit val="2.5000000000000001E-2"/>
      </c:valAx>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rgbClr val="CC0000"/>
            </a:solidFill>
            <a:ln w="12700">
              <a:solidFill>
                <a:srgbClr val="FFFFFF"/>
              </a:solidFill>
              <a:prstDash val="solid"/>
            </a:ln>
          </c:spPr>
          <c:invertIfNegative val="0"/>
          <c:val>
            <c:numLit>
              <c:formatCode>General</c:formatCode>
              <c:ptCount val="1"/>
              <c:pt idx="0">
                <c:v>1</c:v>
              </c:pt>
            </c:numLit>
          </c:val>
          <c:extLst>
            <c:ext xmlns:c16="http://schemas.microsoft.com/office/drawing/2014/chart" uri="{C3380CC4-5D6E-409C-BE32-E72D297353CC}">
              <c16:uniqueId val="{00000000-D38C-4AA8-9EE8-30736945C697}"/>
            </c:ext>
          </c:extLst>
        </c:ser>
        <c:dLbls>
          <c:showLegendKey val="0"/>
          <c:showVal val="0"/>
          <c:showCatName val="0"/>
          <c:showSerName val="0"/>
          <c:showPercent val="0"/>
          <c:showBubbleSize val="0"/>
        </c:dLbls>
        <c:gapWidth val="80"/>
        <c:axId val="274032896"/>
        <c:axId val="274034688"/>
      </c:barChart>
      <c:catAx>
        <c:axId val="274032896"/>
        <c:scaling>
          <c:orientation val="maxMin"/>
        </c:scaling>
        <c:delete val="0"/>
        <c:axPos val="l"/>
        <c:majorTickMark val="none"/>
        <c:minorTickMark val="none"/>
        <c:tickLblPos val="none"/>
        <c:spPr>
          <a:ln w="3175">
            <a:solidFill>
              <a:srgbClr val="333333"/>
            </a:solidFill>
            <a:prstDash val="solid"/>
          </a:ln>
        </c:spPr>
        <c:crossAx val="274034688"/>
        <c:crosses val="autoZero"/>
        <c:auto val="1"/>
        <c:lblAlgn val="ctr"/>
        <c:lblOffset val="100"/>
        <c:tickMarkSkip val="1"/>
        <c:noMultiLvlLbl val="0"/>
      </c:catAx>
      <c:valAx>
        <c:axId val="274034688"/>
        <c:scaling>
          <c:orientation val="minMax"/>
          <c:max val="3.4"/>
          <c:min val="-2.1"/>
        </c:scaling>
        <c:delete val="0"/>
        <c:axPos val="t"/>
        <c:majorGridlines>
          <c:spPr>
            <a:ln w="3175">
              <a:solidFill>
                <a:srgbClr val="FFFFFF"/>
              </a:solidFill>
              <a:prstDash val="solid"/>
            </a:ln>
          </c:spPr>
        </c:majorGridlines>
        <c:numFmt formatCode="General" sourceLinked="1"/>
        <c:majorTickMark val="none"/>
        <c:minorTickMark val="none"/>
        <c:tickLblPos val="none"/>
        <c:spPr>
          <a:ln w="9525">
            <a:noFill/>
          </a:ln>
        </c:spPr>
        <c:crossAx val="274032896"/>
        <c:crosses val="autoZero"/>
        <c:crossBetween val="between"/>
      </c:valAx>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rgbClr val="CC0000"/>
            </a:solidFill>
            <a:ln w="12700">
              <a:solidFill>
                <a:srgbClr val="FFFFFF"/>
              </a:solidFill>
              <a:prstDash val="solid"/>
            </a:ln>
          </c:spPr>
          <c:invertIfNegative val="0"/>
          <c:val>
            <c:numLit>
              <c:formatCode>General</c:formatCode>
              <c:ptCount val="1"/>
              <c:pt idx="0">
                <c:v>1</c:v>
              </c:pt>
            </c:numLit>
          </c:val>
          <c:extLst>
            <c:ext xmlns:c16="http://schemas.microsoft.com/office/drawing/2014/chart" uri="{C3380CC4-5D6E-409C-BE32-E72D297353CC}">
              <c16:uniqueId val="{00000000-2567-4327-9B94-79F047F095E3}"/>
            </c:ext>
          </c:extLst>
        </c:ser>
        <c:dLbls>
          <c:showLegendKey val="0"/>
          <c:showVal val="0"/>
          <c:showCatName val="0"/>
          <c:showSerName val="0"/>
          <c:showPercent val="0"/>
          <c:showBubbleSize val="0"/>
        </c:dLbls>
        <c:gapWidth val="80"/>
        <c:axId val="274045952"/>
        <c:axId val="274080512"/>
      </c:barChart>
      <c:catAx>
        <c:axId val="274045952"/>
        <c:scaling>
          <c:orientation val="maxMin"/>
        </c:scaling>
        <c:delete val="0"/>
        <c:axPos val="l"/>
        <c:majorTickMark val="none"/>
        <c:minorTickMark val="none"/>
        <c:tickLblPos val="none"/>
        <c:spPr>
          <a:ln w="3175">
            <a:solidFill>
              <a:srgbClr val="333333"/>
            </a:solidFill>
            <a:prstDash val="solid"/>
          </a:ln>
        </c:spPr>
        <c:crossAx val="274080512"/>
        <c:crosses val="autoZero"/>
        <c:auto val="1"/>
        <c:lblAlgn val="ctr"/>
        <c:lblOffset val="100"/>
        <c:tickMarkSkip val="1"/>
        <c:noMultiLvlLbl val="0"/>
      </c:catAx>
      <c:valAx>
        <c:axId val="274080512"/>
        <c:scaling>
          <c:orientation val="minMax"/>
          <c:max val="0.13"/>
          <c:min val="-3.4000000000000002E-2"/>
        </c:scaling>
        <c:delete val="0"/>
        <c:axPos val="t"/>
        <c:majorGridlines>
          <c:spPr>
            <a:ln w="3175">
              <a:solidFill>
                <a:srgbClr val="FFFFFF"/>
              </a:solidFill>
              <a:prstDash val="solid"/>
            </a:ln>
          </c:spPr>
        </c:majorGridlines>
        <c:numFmt formatCode="General" sourceLinked="1"/>
        <c:majorTickMark val="none"/>
        <c:minorTickMark val="none"/>
        <c:tickLblPos val="none"/>
        <c:spPr>
          <a:ln w="9525">
            <a:noFill/>
          </a:ln>
        </c:spPr>
        <c:crossAx val="274045952"/>
        <c:crosses val="autoZero"/>
        <c:crossBetween val="between"/>
        <c:majorUnit val="2.5000000000000001E-2"/>
      </c:valAx>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9451516222501612E-3"/>
          <c:y val="4.0812466903705276E-2"/>
          <c:w val="0.99605478225174449"/>
          <c:h val="0.93403579928657465"/>
        </c:manualLayout>
      </c:layout>
      <c:barChart>
        <c:barDir val="bar"/>
        <c:grouping val="clustered"/>
        <c:varyColors val="0"/>
        <c:ser>
          <c:idx val="0"/>
          <c:order val="0"/>
          <c:spPr>
            <a:solidFill>
              <a:schemeClr val="accent4"/>
            </a:solidFill>
            <a:ln w="12700">
              <a:solidFill>
                <a:srgbClr val="FFFFFF"/>
              </a:solidFill>
              <a:prstDash val="solid"/>
            </a:ln>
          </c:spPr>
          <c:invertIfNegative val="0"/>
          <c:val>
            <c:numRef>
              <c:f>'16irct'!$J$68:$J$77</c:f>
              <c:numCache>
                <c:formatCode>0.0</c:formatCode>
                <c:ptCount val="10"/>
                <c:pt idx="0">
                  <c:v>6.6257702515313266</c:v>
                </c:pt>
                <c:pt idx="1">
                  <c:v>4.6459003258951359</c:v>
                </c:pt>
                <c:pt idx="2">
                  <c:v>4.0332526919975242</c:v>
                </c:pt>
                <c:pt idx="3">
                  <c:v>2.8697937828044529</c:v>
                </c:pt>
                <c:pt idx="4">
                  <c:v>2.8686842148475389</c:v>
                </c:pt>
                <c:pt idx="5" formatCode="0.00">
                  <c:v>-19.864697604232017</c:v>
                </c:pt>
                <c:pt idx="6" formatCode="0.00">
                  <c:v>-18.766353059065864</c:v>
                </c:pt>
                <c:pt idx="7" formatCode="0.00">
                  <c:v>-13.615443049287279</c:v>
                </c:pt>
                <c:pt idx="8" formatCode="0.00">
                  <c:v>-12.429971988795518</c:v>
                </c:pt>
                <c:pt idx="9" formatCode="0.00">
                  <c:v>-9.9235346017238708</c:v>
                </c:pt>
              </c:numCache>
            </c:numRef>
          </c:val>
          <c:extLst>
            <c:ext xmlns:c16="http://schemas.microsoft.com/office/drawing/2014/chart" uri="{C3380CC4-5D6E-409C-BE32-E72D297353CC}">
              <c16:uniqueId val="{00000000-C08D-48DD-9CD8-0BB509BC9134}"/>
            </c:ext>
          </c:extLst>
        </c:ser>
        <c:dLbls>
          <c:showLegendKey val="0"/>
          <c:showVal val="0"/>
          <c:showCatName val="0"/>
          <c:showSerName val="0"/>
          <c:showPercent val="0"/>
          <c:showBubbleSize val="0"/>
        </c:dLbls>
        <c:gapWidth val="80"/>
        <c:axId val="274276736"/>
        <c:axId val="274278272"/>
      </c:barChart>
      <c:catAx>
        <c:axId val="274276736"/>
        <c:scaling>
          <c:orientation val="maxMin"/>
        </c:scaling>
        <c:delete val="0"/>
        <c:axPos val="l"/>
        <c:majorTickMark val="none"/>
        <c:minorTickMark val="none"/>
        <c:tickLblPos val="none"/>
        <c:crossAx val="274278272"/>
        <c:crossesAt val="0"/>
        <c:auto val="1"/>
        <c:lblAlgn val="ctr"/>
        <c:lblOffset val="100"/>
        <c:tickMarkSkip val="1"/>
        <c:noMultiLvlLbl val="0"/>
      </c:catAx>
      <c:valAx>
        <c:axId val="274278272"/>
        <c:scaling>
          <c:orientation val="minMax"/>
        </c:scaling>
        <c:delete val="0"/>
        <c:axPos val="t"/>
        <c:numFmt formatCode="0.0" sourceLinked="1"/>
        <c:majorTickMark val="none"/>
        <c:minorTickMark val="none"/>
        <c:tickLblPos val="none"/>
        <c:spPr>
          <a:ln w="9525">
            <a:noFill/>
          </a:ln>
        </c:spPr>
        <c:crossAx val="274276736"/>
        <c:crosses val="autoZero"/>
        <c:crossBetween val="between"/>
      </c:valAx>
    </c:plotArea>
    <c:plotVisOnly val="1"/>
    <c:dispBlanksAs val="gap"/>
    <c:showDLblsOverMax val="0"/>
  </c:chart>
  <c:spPr>
    <a:solidFill>
      <a:srgbClr val="FFFFFF"/>
    </a:solidFill>
    <a:ln w="9525">
      <a:noFill/>
    </a:ln>
  </c:spPr>
  <c:txPr>
    <a:bodyPr/>
    <a:lstStyle/>
    <a:p>
      <a:pPr>
        <a:defRPr sz="7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chartSpace>
</file>

<file path=xl/ctrlProps/ctrlProp1.xml><?xml version="1.0" encoding="utf-8"?>
<formControlPr xmlns="http://schemas.microsoft.com/office/spreadsheetml/2009/9/main" objectType="Drop" dropLines="2" dropStyle="combo" dx="16" fmlaLink="$AI$8" fmlaRange="$AK$8:$AK$9" sel="1" val="0"/>
</file>

<file path=xl/drawings/_rels/drawing1.xml.rels><?xml version="1.0" encoding="UTF-8" standalone="yes"?>
<Relationships xmlns="http://schemas.openxmlformats.org/package/2006/relationships"><Relationship Id="rId1" Type="http://schemas.openxmlformats.org/officeDocument/2006/relationships/image" Target="../media/image3.jpg"/></Relationships>
</file>

<file path=xl/drawings/_rels/drawing18.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 Id="rId5" Type="http://schemas.openxmlformats.org/officeDocument/2006/relationships/chart" Target="../charts/chart9.xml"/><Relationship Id="rId4" Type="http://schemas.openxmlformats.org/officeDocument/2006/relationships/chart" Target="../charts/chart8.xml"/></Relationships>
</file>

<file path=xl/drawings/_rels/drawing20.xml.rels><?xml version="1.0" encoding="UTF-8" standalone="yes"?>
<Relationships xmlns="http://schemas.openxmlformats.org/package/2006/relationships"><Relationship Id="rId3" Type="http://schemas.openxmlformats.org/officeDocument/2006/relationships/chart" Target="../charts/chart12.xml"/><Relationship Id="rId2" Type="http://schemas.openxmlformats.org/officeDocument/2006/relationships/chart" Target="../charts/chart11.xml"/><Relationship Id="rId1" Type="http://schemas.openxmlformats.org/officeDocument/2006/relationships/chart" Target="../charts/chart10.xml"/><Relationship Id="rId4" Type="http://schemas.openxmlformats.org/officeDocument/2006/relationships/chart" Target="../charts/chart13.xml"/></Relationships>
</file>

<file path=xl/drawings/_rels/drawing25.xml.rels><?xml version="1.0" encoding="UTF-8" standalone="yes"?>
<Relationships xmlns="http://schemas.openxmlformats.org/package/2006/relationships"><Relationship Id="rId2" Type="http://schemas.openxmlformats.org/officeDocument/2006/relationships/chart" Target="../charts/chart15.xml"/><Relationship Id="rId1" Type="http://schemas.openxmlformats.org/officeDocument/2006/relationships/chart" Target="../charts/chart14.xml"/></Relationships>
</file>

<file path=xl/drawings/_rels/drawing28.xml.rels><?xml version="1.0" encoding="UTF-8" standalone="yes"?>
<Relationships xmlns="http://schemas.openxmlformats.org/package/2006/relationships"><Relationship Id="rId3" Type="http://schemas.openxmlformats.org/officeDocument/2006/relationships/chart" Target="../charts/chart18.xml"/><Relationship Id="rId2" Type="http://schemas.openxmlformats.org/officeDocument/2006/relationships/chart" Target="../charts/chart17.xml"/><Relationship Id="rId1" Type="http://schemas.openxmlformats.org/officeDocument/2006/relationships/chart" Target="../charts/chart16.xml"/><Relationship Id="rId6" Type="http://schemas.openxmlformats.org/officeDocument/2006/relationships/chart" Target="../charts/chart21.xml"/><Relationship Id="rId5" Type="http://schemas.openxmlformats.org/officeDocument/2006/relationships/chart" Target="../charts/chart20.xml"/><Relationship Id="rId4" Type="http://schemas.openxmlformats.org/officeDocument/2006/relationships/chart" Target="../charts/chart19.xml"/></Relationships>
</file>

<file path=xl/drawings/_rels/drawing34.xml.rels><?xml version="1.0" encoding="UTF-8" standalone="yes"?>
<Relationships xmlns="http://schemas.openxmlformats.org/package/2006/relationships"><Relationship Id="rId2" Type="http://schemas.openxmlformats.org/officeDocument/2006/relationships/chart" Target="../charts/chart22.xml"/><Relationship Id="rId1" Type="http://schemas.openxmlformats.org/officeDocument/2006/relationships/image" Target="../media/image4.emf"/></Relationships>
</file>

<file path=xl/drawings/_rels/drawing7.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oneCellAnchor>
    <xdr:from>
      <xdr:col>6</xdr:col>
      <xdr:colOff>142875</xdr:colOff>
      <xdr:row>12</xdr:row>
      <xdr:rowOff>0</xdr:rowOff>
    </xdr:from>
    <xdr:ext cx="3196003" cy="1494127"/>
    <xdr:sp macro="" textlink="">
      <xdr:nvSpPr>
        <xdr:cNvPr id="2" name="Text Box 1"/>
        <xdr:cNvSpPr txBox="1">
          <a:spLocks noChangeArrowheads="1"/>
        </xdr:cNvSpPr>
      </xdr:nvSpPr>
      <xdr:spPr bwMode="auto">
        <a:xfrm>
          <a:off x="3219450" y="2200275"/>
          <a:ext cx="3196003" cy="1494127"/>
        </a:xfrm>
        <a:prstGeom prst="rect">
          <a:avLst/>
        </a:prstGeom>
        <a:noFill/>
        <a:ln w="9525">
          <a:noFill/>
          <a:miter lim="800000"/>
          <a:headEnd/>
          <a:tailEnd/>
        </a:ln>
      </xdr:spPr>
      <xdr:txBody>
        <a:bodyPr wrap="none" lIns="82296" tIns="77724" rIns="0" bIns="0" anchor="t" upright="1">
          <a:spAutoFit/>
        </a:bodyPr>
        <a:lstStyle/>
        <a:p>
          <a:pPr algn="l" rtl="0">
            <a:defRPr sz="1000"/>
          </a:pPr>
          <a:r>
            <a:rPr lang="pt-PT" sz="4800" b="1" i="0" u="none" strike="noStrike" baseline="0">
              <a:solidFill>
                <a:schemeClr val="tx2"/>
              </a:solidFill>
              <a:latin typeface="Arial"/>
              <a:cs typeface="Arial"/>
            </a:rPr>
            <a:t>Boletim </a:t>
          </a:r>
        </a:p>
        <a:p>
          <a:pPr algn="l" rtl="0">
            <a:defRPr sz="1000"/>
          </a:pPr>
          <a:r>
            <a:rPr lang="pt-PT" sz="4800" b="1" i="0" u="none" strike="noStrike" baseline="0">
              <a:solidFill>
                <a:schemeClr val="tx2"/>
              </a:solidFill>
              <a:latin typeface="Arial"/>
              <a:cs typeface="Arial"/>
            </a:rPr>
            <a:t>Estatístico</a:t>
          </a:r>
        </a:p>
      </xdr:txBody>
    </xdr:sp>
    <xdr:clientData/>
  </xdr:oneCellAnchor>
  <xdr:twoCellAnchor editAs="oneCell">
    <xdr:from>
      <xdr:col>2</xdr:col>
      <xdr:colOff>26553</xdr:colOff>
      <xdr:row>1</xdr:row>
      <xdr:rowOff>121039</xdr:rowOff>
    </xdr:from>
    <xdr:to>
      <xdr:col>3</xdr:col>
      <xdr:colOff>1464828</xdr:colOff>
      <xdr:row>3</xdr:row>
      <xdr:rowOff>302014</xdr:rowOff>
    </xdr:to>
    <xdr:pic>
      <xdr:nvPicPr>
        <xdr:cNvPr id="3"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293253" y="216289"/>
          <a:ext cx="2524125" cy="561975"/>
        </a:xfrm>
        <a:prstGeom prst="rect">
          <a:avLst/>
        </a:prstGeom>
        <a:noFill/>
        <a:ln w="1">
          <a:noFill/>
          <a:miter lim="800000"/>
          <a:headEnd/>
          <a:tailEnd type="none" w="med" len="med"/>
        </a:ln>
        <a:effectLst/>
      </xdr:spPr>
    </xdr:pic>
    <xdr:clientData/>
  </xdr:twoCellAnchor>
  <xdr:oneCellAnchor>
    <xdr:from>
      <xdr:col>6</xdr:col>
      <xdr:colOff>142875</xdr:colOff>
      <xdr:row>12</xdr:row>
      <xdr:rowOff>0</xdr:rowOff>
    </xdr:from>
    <xdr:ext cx="3196003" cy="1494127"/>
    <xdr:sp macro="" textlink="">
      <xdr:nvSpPr>
        <xdr:cNvPr id="4" name="Text Box 1"/>
        <xdr:cNvSpPr txBox="1">
          <a:spLocks noChangeArrowheads="1"/>
        </xdr:cNvSpPr>
      </xdr:nvSpPr>
      <xdr:spPr bwMode="auto">
        <a:xfrm>
          <a:off x="3219450" y="2200275"/>
          <a:ext cx="3196003" cy="1494127"/>
        </a:xfrm>
        <a:prstGeom prst="rect">
          <a:avLst/>
        </a:prstGeom>
        <a:noFill/>
        <a:ln w="9525">
          <a:noFill/>
          <a:miter lim="800000"/>
          <a:headEnd/>
          <a:tailEnd/>
        </a:ln>
      </xdr:spPr>
      <xdr:txBody>
        <a:bodyPr wrap="none" lIns="82296" tIns="77724" rIns="0" bIns="0" anchor="t" upright="1">
          <a:spAutoFit/>
        </a:bodyPr>
        <a:lstStyle/>
        <a:p>
          <a:pPr algn="l" rtl="0">
            <a:defRPr sz="1000"/>
          </a:pPr>
          <a:r>
            <a:rPr lang="pt-PT" sz="4800" b="1" i="0" u="none" strike="noStrike" baseline="0">
              <a:solidFill>
                <a:schemeClr val="tx2"/>
              </a:solidFill>
              <a:latin typeface="Arial"/>
              <a:cs typeface="Arial"/>
            </a:rPr>
            <a:t>Boletim </a:t>
          </a:r>
        </a:p>
        <a:p>
          <a:pPr algn="l" rtl="0">
            <a:defRPr sz="1000"/>
          </a:pPr>
          <a:r>
            <a:rPr lang="pt-PT" sz="4800" b="1" i="0" u="none" strike="noStrike" baseline="0">
              <a:solidFill>
                <a:schemeClr val="tx2"/>
              </a:solidFill>
              <a:latin typeface="Arial"/>
              <a:cs typeface="Arial"/>
            </a:rPr>
            <a:t>Estatístico</a:t>
          </a:r>
        </a:p>
      </xdr:txBody>
    </xdr:sp>
    <xdr:clientData/>
  </xdr:oneCellAnchor>
  <xdr:twoCellAnchor>
    <xdr:from>
      <xdr:col>6</xdr:col>
      <xdr:colOff>180976</xdr:colOff>
      <xdr:row>35</xdr:row>
      <xdr:rowOff>76197</xdr:rowOff>
    </xdr:from>
    <xdr:to>
      <xdr:col>9</xdr:col>
      <xdr:colOff>2275426</xdr:colOff>
      <xdr:row>56</xdr:row>
      <xdr:rowOff>171522</xdr:rowOff>
    </xdr:to>
    <xdr:grpSp>
      <xdr:nvGrpSpPr>
        <xdr:cNvPr id="5" name="Grupo 4"/>
        <xdr:cNvGrpSpPr/>
      </xdr:nvGrpSpPr>
      <xdr:grpSpPr>
        <a:xfrm>
          <a:off x="3257551" y="6162672"/>
          <a:ext cx="3675600" cy="3819600"/>
          <a:chOff x="3068960" y="5004048"/>
          <a:chExt cx="3384160" cy="3384160"/>
        </a:xfrm>
      </xdr:grpSpPr>
      <xdr:sp macro="" textlink="">
        <xdr:nvSpPr>
          <xdr:cNvPr id="6" name="Rectângulo 5"/>
          <xdr:cNvSpPr/>
        </xdr:nvSpPr>
        <xdr:spPr>
          <a:xfrm>
            <a:off x="3068960" y="6444208"/>
            <a:ext cx="1944216" cy="1944000"/>
          </a:xfrm>
          <a:prstGeom prst="rect">
            <a:avLst/>
          </a:prstGeom>
          <a:solidFill>
            <a:srgbClr val="6699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7" name="Rectângulo 6"/>
          <xdr:cNvSpPr/>
        </xdr:nvSpPr>
        <xdr:spPr>
          <a:xfrm>
            <a:off x="3429000" y="5004048"/>
            <a:ext cx="1944216" cy="1944216"/>
          </a:xfrm>
          <a:prstGeom prst="rect">
            <a:avLst/>
          </a:prstGeom>
          <a:solidFill>
            <a:srgbClr val="FF99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8" name="CaixaDeTexto 32"/>
          <xdr:cNvSpPr txBox="1"/>
        </xdr:nvSpPr>
        <xdr:spPr>
          <a:xfrm>
            <a:off x="3068960" y="7827341"/>
            <a:ext cx="1543371" cy="551035"/>
          </a:xfrm>
          <a:prstGeom prst="rect">
            <a:avLst/>
          </a:prstGeom>
          <a:noFill/>
        </xdr:spPr>
        <xdr:txBody>
          <a:bodyPr wrap="square" rtlCol="0">
            <a:spAutoFit/>
          </a:bodyPr>
          <a:lstStyle>
            <a:defPPr>
              <a:defRPr lang="pt-PT"/>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pt-PT">
                <a:solidFill>
                  <a:srgbClr val="334C00"/>
                </a:solidFill>
              </a:rPr>
              <a:t>FORMAÇÃO </a:t>
            </a:r>
          </a:p>
          <a:p>
            <a:r>
              <a:rPr lang="pt-PT">
                <a:solidFill>
                  <a:srgbClr val="334C00"/>
                </a:solidFill>
              </a:rPr>
              <a:t>PROFISSIONAL</a:t>
            </a:r>
          </a:p>
        </xdr:txBody>
      </xdr:sp>
      <xdr:sp macro="" textlink="">
        <xdr:nvSpPr>
          <xdr:cNvPr id="9" name="CaixaDeTexto 33"/>
          <xdr:cNvSpPr txBox="1"/>
        </xdr:nvSpPr>
        <xdr:spPr>
          <a:xfrm>
            <a:off x="3429000" y="5004048"/>
            <a:ext cx="1145378" cy="316837"/>
          </a:xfrm>
          <a:prstGeom prst="rect">
            <a:avLst/>
          </a:prstGeom>
          <a:noFill/>
        </xdr:spPr>
        <xdr:txBody>
          <a:bodyPr wrap="square" rtlCol="0">
            <a:spAutoFit/>
          </a:bodyPr>
          <a:lstStyle>
            <a:defPPr>
              <a:defRPr lang="pt-PT"/>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pt-PT">
                <a:solidFill>
                  <a:srgbClr val="9E5E00"/>
                </a:solidFill>
              </a:rPr>
              <a:t>EMPREGO</a:t>
            </a:r>
          </a:p>
        </xdr:txBody>
      </xdr:sp>
      <xdr:sp macro="" textlink="">
        <xdr:nvSpPr>
          <xdr:cNvPr id="10" name="Rectângulo 9"/>
          <xdr:cNvSpPr/>
        </xdr:nvSpPr>
        <xdr:spPr>
          <a:xfrm>
            <a:off x="4509120" y="6084168"/>
            <a:ext cx="1944000" cy="1944216"/>
          </a:xfrm>
          <a:prstGeom prst="rect">
            <a:avLst/>
          </a:prstGeom>
          <a:solidFill>
            <a:srgbClr val="00808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1" name="CaixaDeTexto 31"/>
          <xdr:cNvSpPr txBox="1"/>
        </xdr:nvSpPr>
        <xdr:spPr>
          <a:xfrm>
            <a:off x="5229200" y="6084168"/>
            <a:ext cx="1205138" cy="316837"/>
          </a:xfrm>
          <a:prstGeom prst="rect">
            <a:avLst/>
          </a:prstGeom>
          <a:noFill/>
        </xdr:spPr>
        <xdr:txBody>
          <a:bodyPr wrap="square" rtlCol="0">
            <a:spAutoFit/>
          </a:bodyPr>
          <a:lstStyle>
            <a:defPPr>
              <a:defRPr lang="pt-PT"/>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r"/>
            <a:r>
              <a:rPr lang="pt-PT">
                <a:solidFill>
                  <a:srgbClr val="004846"/>
                </a:solidFill>
              </a:rPr>
              <a:t>TRABALHO</a:t>
            </a:r>
          </a:p>
        </xdr:txBody>
      </xdr:sp>
    </xdr:grpSp>
    <xdr:clientData/>
  </xdr:twoCellAnchor>
</xdr:wsDr>
</file>

<file path=xl/drawings/drawing10.xml><?xml version="1.0" encoding="utf-8"?>
<c:userShapes xmlns:c="http://schemas.openxmlformats.org/drawingml/2006/chart">
  <cdr:relSizeAnchor xmlns:cdr="http://schemas.openxmlformats.org/drawingml/2006/chartDrawing">
    <cdr:from>
      <cdr:x>0.01643</cdr:x>
      <cdr:y>0.9159</cdr:y>
    </cdr:from>
    <cdr:to>
      <cdr:x>0.98503</cdr:x>
      <cdr:y>0.98554</cdr:y>
    </cdr:to>
    <cdr:sp macro="" textlink="">
      <cdr:nvSpPr>
        <cdr:cNvPr id="1892353" name="Text Box 1"/>
        <cdr:cNvSpPr txBox="1">
          <a:spLocks xmlns:a="http://schemas.openxmlformats.org/drawingml/2006/main" noChangeArrowheads="1"/>
        </cdr:cNvSpPr>
      </cdr:nvSpPr>
      <cdr:spPr bwMode="auto">
        <a:xfrm xmlns:a="http://schemas.openxmlformats.org/drawingml/2006/main">
          <a:off x="51487" y="1550869"/>
          <a:ext cx="3035326" cy="120478"/>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II/MTSSS. </a:t>
          </a:r>
        </a:p>
      </cdr:txBody>
    </cdr:sp>
  </cdr:relSizeAnchor>
</c:userShapes>
</file>

<file path=xl/drawings/drawing11.xml><?xml version="1.0" encoding="utf-8"?>
<c:userShapes xmlns:c="http://schemas.openxmlformats.org/drawingml/2006/chart">
  <cdr:relSizeAnchor xmlns:cdr="http://schemas.openxmlformats.org/drawingml/2006/chartDrawing">
    <cdr:from>
      <cdr:x>0.01643</cdr:x>
      <cdr:y>0.9159</cdr:y>
    </cdr:from>
    <cdr:to>
      <cdr:x>0.98503</cdr:x>
      <cdr:y>0.98554</cdr:y>
    </cdr:to>
    <cdr:sp macro="" textlink="">
      <cdr:nvSpPr>
        <cdr:cNvPr id="1892353" name="Text Box 1"/>
        <cdr:cNvSpPr txBox="1">
          <a:spLocks xmlns:a="http://schemas.openxmlformats.org/drawingml/2006/main" noChangeArrowheads="1"/>
        </cdr:cNvSpPr>
      </cdr:nvSpPr>
      <cdr:spPr bwMode="auto">
        <a:xfrm xmlns:a="http://schemas.openxmlformats.org/drawingml/2006/main">
          <a:off x="51487" y="1550869"/>
          <a:ext cx="3035326" cy="120478"/>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II/MTSSS. </a:t>
          </a:r>
        </a:p>
      </cdr:txBody>
    </cdr:sp>
  </cdr:relSizeAnchor>
</c:userShapes>
</file>

<file path=xl/drawings/drawing12.xml><?xml version="1.0" encoding="utf-8"?>
<xdr:wsDr xmlns:xdr="http://schemas.openxmlformats.org/drawingml/2006/spreadsheetDrawing" xmlns:a="http://schemas.openxmlformats.org/drawingml/2006/main">
  <xdr:twoCellAnchor editAs="oneCell">
    <xdr:from>
      <xdr:col>3</xdr:col>
      <xdr:colOff>1181100</xdr:colOff>
      <xdr:row>17</xdr:row>
      <xdr:rowOff>9525</xdr:rowOff>
    </xdr:from>
    <xdr:to>
      <xdr:col>3</xdr:col>
      <xdr:colOff>1438275</xdr:colOff>
      <xdr:row>17</xdr:row>
      <xdr:rowOff>28575</xdr:rowOff>
    </xdr:to>
    <xdr:sp macro="" textlink="">
      <xdr:nvSpPr>
        <xdr:cNvPr id="2" name="Text Box 1"/>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3" name="Text Box 2"/>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4" name="Text Box 3"/>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5" name="Text Box 4"/>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6" name="Text Box 5"/>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7" name="Text Box 6"/>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8" name="Text Box 7"/>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9" name="Text Box 8"/>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xdr:from>
      <xdr:col>15</xdr:col>
      <xdr:colOff>238125</xdr:colOff>
      <xdr:row>0</xdr:row>
      <xdr:rowOff>0</xdr:rowOff>
    </xdr:from>
    <xdr:to>
      <xdr:col>18</xdr:col>
      <xdr:colOff>11973</xdr:colOff>
      <xdr:row>1</xdr:row>
      <xdr:rowOff>8550</xdr:rowOff>
    </xdr:to>
    <xdr:grpSp>
      <xdr:nvGrpSpPr>
        <xdr:cNvPr id="10" name="Grupo 9"/>
        <xdr:cNvGrpSpPr/>
      </xdr:nvGrpSpPr>
      <xdr:grpSpPr>
        <a:xfrm>
          <a:off x="6238875" y="0"/>
          <a:ext cx="612048" cy="180000"/>
          <a:chOff x="4797152" y="7020272"/>
          <a:chExt cx="612048" cy="180000"/>
        </a:xfrm>
      </xdr:grpSpPr>
      <xdr:sp macro="" textlink="">
        <xdr:nvSpPr>
          <xdr:cNvPr id="11" name="Rectângulo 10"/>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2" name="Rectângulo 11"/>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3" name="Rectângulo 12"/>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14" name="Text Box 1"/>
        <xdr:cNvSpPr txBox="1">
          <a:spLocks noChangeArrowheads="1"/>
        </xdr:cNvSpPr>
      </xdr:nvSpPr>
      <xdr:spPr bwMode="auto">
        <a:xfrm>
          <a:off x="6905625" y="3295650"/>
          <a:ext cx="0"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15" name="Text Box 2"/>
        <xdr:cNvSpPr txBox="1">
          <a:spLocks noChangeArrowheads="1"/>
        </xdr:cNvSpPr>
      </xdr:nvSpPr>
      <xdr:spPr bwMode="auto">
        <a:xfrm>
          <a:off x="6905625" y="3295650"/>
          <a:ext cx="0"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16" name="Text Box 3"/>
        <xdr:cNvSpPr txBox="1">
          <a:spLocks noChangeArrowheads="1"/>
        </xdr:cNvSpPr>
      </xdr:nvSpPr>
      <xdr:spPr bwMode="auto">
        <a:xfrm>
          <a:off x="6905625" y="3295650"/>
          <a:ext cx="0"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17" name="Text Box 4"/>
        <xdr:cNvSpPr txBox="1">
          <a:spLocks noChangeArrowheads="1"/>
        </xdr:cNvSpPr>
      </xdr:nvSpPr>
      <xdr:spPr bwMode="auto">
        <a:xfrm>
          <a:off x="6905625" y="3295650"/>
          <a:ext cx="0"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18" name="Text Box 5"/>
        <xdr:cNvSpPr txBox="1">
          <a:spLocks noChangeArrowheads="1"/>
        </xdr:cNvSpPr>
      </xdr:nvSpPr>
      <xdr:spPr bwMode="auto">
        <a:xfrm>
          <a:off x="6905625" y="3295650"/>
          <a:ext cx="0"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19" name="Text Box 6"/>
        <xdr:cNvSpPr txBox="1">
          <a:spLocks noChangeArrowheads="1"/>
        </xdr:cNvSpPr>
      </xdr:nvSpPr>
      <xdr:spPr bwMode="auto">
        <a:xfrm>
          <a:off x="6905625" y="3295650"/>
          <a:ext cx="0"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20" name="Text Box 7"/>
        <xdr:cNvSpPr txBox="1">
          <a:spLocks noChangeArrowheads="1"/>
        </xdr:cNvSpPr>
      </xdr:nvSpPr>
      <xdr:spPr bwMode="auto">
        <a:xfrm>
          <a:off x="6905625" y="3295650"/>
          <a:ext cx="0"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21" name="Text Box 8"/>
        <xdr:cNvSpPr txBox="1">
          <a:spLocks noChangeArrowheads="1"/>
        </xdr:cNvSpPr>
      </xdr:nvSpPr>
      <xdr:spPr bwMode="auto">
        <a:xfrm>
          <a:off x="6905625" y="3295650"/>
          <a:ext cx="0"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22" name="Text Box 1"/>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23" name="Text Box 2"/>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24" name="Text Box 3"/>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25" name="Text Box 4"/>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26" name="Text Box 5"/>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27" name="Text Box 6"/>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28" name="Text Box 7"/>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29" name="Text Box 8"/>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30" name="Text Box 1"/>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31" name="Text Box 2"/>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32" name="Text Box 3"/>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33" name="Text Box 4"/>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34" name="Text Box 5"/>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35" name="Text Box 6"/>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36" name="Text Box 7"/>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37" name="Text Box 8"/>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38" name="Text Box 1"/>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39" name="Text Box 2"/>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40" name="Text Box 3"/>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41" name="Text Box 4"/>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42" name="Text Box 5"/>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43" name="Text Box 6"/>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44" name="Text Box 7"/>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45" name="Text Box 8"/>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wsDr>
</file>

<file path=xl/drawings/drawing13.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392973</xdr:colOff>
      <xdr:row>1</xdr:row>
      <xdr:rowOff>8550</xdr:rowOff>
    </xdr:to>
    <xdr:grpSp>
      <xdr:nvGrpSpPr>
        <xdr:cNvPr id="2" name="Grupo 1"/>
        <xdr:cNvGrpSpPr/>
      </xdr:nvGrpSpPr>
      <xdr:grpSpPr>
        <a:xfrm>
          <a:off x="66675" y="0"/>
          <a:ext cx="631098" cy="180000"/>
          <a:chOff x="4797152" y="7020272"/>
          <a:chExt cx="612048" cy="180000"/>
        </a:xfrm>
      </xdr:grpSpPr>
      <xdr:sp macro="" textlink="">
        <xdr:nvSpPr>
          <xdr:cNvPr id="3" name="Rectângulo 2"/>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14.xml><?xml version="1.0" encoding="utf-8"?>
<xdr:wsDr xmlns:xdr="http://schemas.openxmlformats.org/drawingml/2006/spreadsheetDrawing" xmlns:a="http://schemas.openxmlformats.org/drawingml/2006/main">
  <xdr:twoCellAnchor>
    <xdr:from>
      <xdr:col>9</xdr:col>
      <xdr:colOff>316015</xdr:colOff>
      <xdr:row>0</xdr:row>
      <xdr:rowOff>0</xdr:rowOff>
    </xdr:from>
    <xdr:to>
      <xdr:col>11</xdr:col>
      <xdr:colOff>11973</xdr:colOff>
      <xdr:row>1</xdr:row>
      <xdr:rowOff>8550</xdr:rowOff>
    </xdr:to>
    <xdr:grpSp>
      <xdr:nvGrpSpPr>
        <xdr:cNvPr id="2" name="Grupo 1"/>
        <xdr:cNvGrpSpPr/>
      </xdr:nvGrpSpPr>
      <xdr:grpSpPr>
        <a:xfrm>
          <a:off x="6164365" y="0"/>
          <a:ext cx="629408" cy="170475"/>
          <a:chOff x="4808367" y="7020272"/>
          <a:chExt cx="600833" cy="180000"/>
        </a:xfrm>
      </xdr:grpSpPr>
      <xdr:sp macro="" textlink="">
        <xdr:nvSpPr>
          <xdr:cNvPr id="3" name="Rectângulo 2"/>
          <xdr:cNvSpPr/>
        </xdr:nvSpPr>
        <xdr:spPr>
          <a:xfrm>
            <a:off x="5016250" y="7020272"/>
            <a:ext cx="180000" cy="180000"/>
          </a:xfrm>
          <a:prstGeom prst="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15.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305558</xdr:colOff>
      <xdr:row>1</xdr:row>
      <xdr:rowOff>8550</xdr:rowOff>
    </xdr:to>
    <xdr:grpSp>
      <xdr:nvGrpSpPr>
        <xdr:cNvPr id="2" name="Grupo 1"/>
        <xdr:cNvGrpSpPr/>
      </xdr:nvGrpSpPr>
      <xdr:grpSpPr>
        <a:xfrm>
          <a:off x="66675" y="0"/>
          <a:ext cx="600833" cy="180000"/>
          <a:chOff x="4808367" y="7020272"/>
          <a:chExt cx="600833" cy="180000"/>
        </a:xfrm>
      </xdr:grpSpPr>
      <xdr:sp macro="" textlink="">
        <xdr:nvSpPr>
          <xdr:cNvPr id="3" name="Rectângulo 2"/>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16.xml><?xml version="1.0" encoding="utf-8"?>
<xdr:wsDr xmlns:xdr="http://schemas.openxmlformats.org/drawingml/2006/spreadsheetDrawing" xmlns:a="http://schemas.openxmlformats.org/drawingml/2006/main">
  <xdr:twoCellAnchor>
    <xdr:from>
      <xdr:col>12</xdr:col>
      <xdr:colOff>142875</xdr:colOff>
      <xdr:row>0</xdr:row>
      <xdr:rowOff>0</xdr:rowOff>
    </xdr:from>
    <xdr:to>
      <xdr:col>14</xdr:col>
      <xdr:colOff>10283</xdr:colOff>
      <xdr:row>1</xdr:row>
      <xdr:rowOff>8550</xdr:rowOff>
    </xdr:to>
    <xdr:grpSp>
      <xdr:nvGrpSpPr>
        <xdr:cNvPr id="6" name="Grupo 5"/>
        <xdr:cNvGrpSpPr/>
      </xdr:nvGrpSpPr>
      <xdr:grpSpPr>
        <a:xfrm>
          <a:off x="6115050" y="0"/>
          <a:ext cx="648458" cy="180000"/>
          <a:chOff x="4808367" y="7020272"/>
          <a:chExt cx="600833" cy="180000"/>
        </a:xfrm>
      </xdr:grpSpPr>
      <xdr:sp macro="" textlink="">
        <xdr:nvSpPr>
          <xdr:cNvPr id="7" name="Rectângulo 6"/>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8" name="Rectângulo 7"/>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9" name="Rectângulo 8"/>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17.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276983</xdr:colOff>
      <xdr:row>1</xdr:row>
      <xdr:rowOff>8550</xdr:rowOff>
    </xdr:to>
    <xdr:grpSp>
      <xdr:nvGrpSpPr>
        <xdr:cNvPr id="2" name="Grupo 1"/>
        <xdr:cNvGrpSpPr/>
      </xdr:nvGrpSpPr>
      <xdr:grpSpPr>
        <a:xfrm>
          <a:off x="66675" y="0"/>
          <a:ext cx="600833" cy="180000"/>
          <a:chOff x="4808367" y="7020272"/>
          <a:chExt cx="600833" cy="180000"/>
        </a:xfrm>
      </xdr:grpSpPr>
      <xdr:sp macro="" textlink="">
        <xdr:nvSpPr>
          <xdr:cNvPr id="3" name="Rectângulo 2"/>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18.xml><?xml version="1.0" encoding="utf-8"?>
<xdr:wsDr xmlns:xdr="http://schemas.openxmlformats.org/drawingml/2006/spreadsheetDrawing" xmlns:a="http://schemas.openxmlformats.org/drawingml/2006/main">
  <xdr:twoCellAnchor>
    <xdr:from>
      <xdr:col>10</xdr:col>
      <xdr:colOff>28575</xdr:colOff>
      <xdr:row>57</xdr:row>
      <xdr:rowOff>0</xdr:rowOff>
    </xdr:from>
    <xdr:to>
      <xdr:col>16</xdr:col>
      <xdr:colOff>0</xdr:colOff>
      <xdr:row>57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952500</xdr:colOff>
      <xdr:row>57</xdr:row>
      <xdr:rowOff>0</xdr:rowOff>
    </xdr:from>
    <xdr:to>
      <xdr:col>5</xdr:col>
      <xdr:colOff>361950</xdr:colOff>
      <xdr:row>57</xdr:row>
      <xdr:rowOff>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28575</xdr:colOff>
      <xdr:row>57</xdr:row>
      <xdr:rowOff>0</xdr:rowOff>
    </xdr:from>
    <xdr:to>
      <xdr:col>16</xdr:col>
      <xdr:colOff>0</xdr:colOff>
      <xdr:row>57</xdr:row>
      <xdr:rowOff>0</xdr:rowOff>
    </xdr:to>
    <xdr:graphicFrame macro="">
      <xdr:nvGraphicFramePr>
        <xdr:cNvPr id="4"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xdr:col>
      <xdr:colOff>952500</xdr:colOff>
      <xdr:row>57</xdr:row>
      <xdr:rowOff>0</xdr:rowOff>
    </xdr:from>
    <xdr:to>
      <xdr:col>5</xdr:col>
      <xdr:colOff>361950</xdr:colOff>
      <xdr:row>57</xdr:row>
      <xdr:rowOff>0</xdr:rowOff>
    </xdr:to>
    <xdr:graphicFrame macro="">
      <xdr:nvGraphicFramePr>
        <xdr:cNvPr id="5"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10</xdr:col>
      <xdr:colOff>9525</xdr:colOff>
      <xdr:row>66</xdr:row>
      <xdr:rowOff>52386</xdr:rowOff>
    </xdr:from>
    <xdr:to>
      <xdr:col>16</xdr:col>
      <xdr:colOff>47625</xdr:colOff>
      <xdr:row>78</xdr:row>
      <xdr:rowOff>3175</xdr:rowOff>
    </xdr:to>
    <xdr:graphicFrame macro="">
      <xdr:nvGraphicFramePr>
        <xdr:cNvPr id="6" name="Chart 6"/>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15</xdr:col>
      <xdr:colOff>205740</xdr:colOff>
      <xdr:row>0</xdr:row>
      <xdr:rowOff>0</xdr:rowOff>
    </xdr:from>
    <xdr:to>
      <xdr:col>18</xdr:col>
      <xdr:colOff>6646</xdr:colOff>
      <xdr:row>1</xdr:row>
      <xdr:rowOff>6472</xdr:rowOff>
    </xdr:to>
    <xdr:grpSp>
      <xdr:nvGrpSpPr>
        <xdr:cNvPr id="19" name="Grupo 18"/>
        <xdr:cNvGrpSpPr/>
      </xdr:nvGrpSpPr>
      <xdr:grpSpPr>
        <a:xfrm>
          <a:off x="5996940" y="0"/>
          <a:ext cx="639106" cy="177922"/>
          <a:chOff x="4808367" y="7020272"/>
          <a:chExt cx="600833" cy="180000"/>
        </a:xfrm>
      </xdr:grpSpPr>
      <xdr:sp macro="" textlink="">
        <xdr:nvSpPr>
          <xdr:cNvPr id="20" name="Rectângulo 19"/>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1" name="Rectângulo 20"/>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2" name="Rectângulo 21"/>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19.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395093</xdr:colOff>
      <xdr:row>1</xdr:row>
      <xdr:rowOff>4740</xdr:rowOff>
    </xdr:to>
    <xdr:grpSp>
      <xdr:nvGrpSpPr>
        <xdr:cNvPr id="2" name="Grupo 1"/>
        <xdr:cNvGrpSpPr/>
      </xdr:nvGrpSpPr>
      <xdr:grpSpPr>
        <a:xfrm>
          <a:off x="66675" y="0"/>
          <a:ext cx="595118" cy="176190"/>
          <a:chOff x="4808367" y="7020272"/>
          <a:chExt cx="600833" cy="180000"/>
        </a:xfrm>
      </xdr:grpSpPr>
      <xdr:sp macro="" textlink="">
        <xdr:nvSpPr>
          <xdr:cNvPr id="3" name="Rectângulo 2"/>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781050</xdr:colOff>
      <xdr:row>0</xdr:row>
      <xdr:rowOff>0</xdr:rowOff>
    </xdr:from>
    <xdr:to>
      <xdr:col>8</xdr:col>
      <xdr:colOff>11973</xdr:colOff>
      <xdr:row>1</xdr:row>
      <xdr:rowOff>8550</xdr:rowOff>
    </xdr:to>
    <xdr:grpSp>
      <xdr:nvGrpSpPr>
        <xdr:cNvPr id="2" name="Grupo 1"/>
        <xdr:cNvGrpSpPr/>
      </xdr:nvGrpSpPr>
      <xdr:grpSpPr>
        <a:xfrm>
          <a:off x="2371725" y="0"/>
          <a:ext cx="612048" cy="180000"/>
          <a:chOff x="4797152" y="7020272"/>
          <a:chExt cx="612048" cy="180000"/>
        </a:xfrm>
      </xdr:grpSpPr>
      <xdr:sp macro="" textlink="">
        <xdr:nvSpPr>
          <xdr:cNvPr id="3" name="Rectângulo 2"/>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20.xml><?xml version="1.0" encoding="utf-8"?>
<xdr:wsDr xmlns:xdr="http://schemas.openxmlformats.org/drawingml/2006/spreadsheetDrawing" xmlns:a="http://schemas.openxmlformats.org/drawingml/2006/main">
  <xdr:twoCellAnchor>
    <xdr:from>
      <xdr:col>11</xdr:col>
      <xdr:colOff>1476375</xdr:colOff>
      <xdr:row>0</xdr:row>
      <xdr:rowOff>0</xdr:rowOff>
    </xdr:from>
    <xdr:to>
      <xdr:col>13</xdr:col>
      <xdr:colOff>10283</xdr:colOff>
      <xdr:row>1</xdr:row>
      <xdr:rowOff>8550</xdr:rowOff>
    </xdr:to>
    <xdr:grpSp>
      <xdr:nvGrpSpPr>
        <xdr:cNvPr id="2" name="Grupo 1"/>
        <xdr:cNvGrpSpPr/>
      </xdr:nvGrpSpPr>
      <xdr:grpSpPr>
        <a:xfrm>
          <a:off x="6124575" y="0"/>
          <a:ext cx="600833" cy="180000"/>
          <a:chOff x="4808367" y="7020272"/>
          <a:chExt cx="600833" cy="180000"/>
        </a:xfrm>
      </xdr:grpSpPr>
      <xdr:sp macro="" textlink="">
        <xdr:nvSpPr>
          <xdr:cNvPr id="3" name="Rectângulo 2"/>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11</xdr:col>
      <xdr:colOff>19049</xdr:colOff>
      <xdr:row>41</xdr:row>
      <xdr:rowOff>85724</xdr:rowOff>
    </xdr:from>
    <xdr:to>
      <xdr:col>12</xdr:col>
      <xdr:colOff>143995</xdr:colOff>
      <xdr:row>47</xdr:row>
      <xdr:rowOff>65555</xdr:rowOff>
    </xdr:to>
    <xdr:graphicFrame macro="">
      <xdr:nvGraphicFramePr>
        <xdr:cNvPr id="7" name="Chart 24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19050</xdr:colOff>
      <xdr:row>47</xdr:row>
      <xdr:rowOff>123265</xdr:rowOff>
    </xdr:from>
    <xdr:to>
      <xdr:col>12</xdr:col>
      <xdr:colOff>123265</xdr:colOff>
      <xdr:row>64</xdr:row>
      <xdr:rowOff>133656</xdr:rowOff>
    </xdr:to>
    <xdr:graphicFrame macro="">
      <xdr:nvGraphicFramePr>
        <xdr:cNvPr id="8" name="Chart 24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47625</xdr:colOff>
      <xdr:row>4</xdr:row>
      <xdr:rowOff>152400</xdr:rowOff>
    </xdr:from>
    <xdr:to>
      <xdr:col>12</xdr:col>
      <xdr:colOff>114300</xdr:colOff>
      <xdr:row>27</xdr:row>
      <xdr:rowOff>114299</xdr:rowOff>
    </xdr:to>
    <xdr:graphicFrame macro="">
      <xdr:nvGraphicFramePr>
        <xdr:cNvPr id="9" name="Chart 24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0</xdr:colOff>
      <xdr:row>30</xdr:row>
      <xdr:rowOff>47625</xdr:rowOff>
    </xdr:from>
    <xdr:to>
      <xdr:col>13</xdr:col>
      <xdr:colOff>1</xdr:colOff>
      <xdr:row>38</xdr:row>
      <xdr:rowOff>83484</xdr:rowOff>
    </xdr:to>
    <xdr:graphicFrame macro="">
      <xdr:nvGraphicFramePr>
        <xdr:cNvPr id="14" name="Chart 18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mc:AlternateContent xmlns:mc="http://schemas.openxmlformats.org/markup-compatibility/2006">
    <mc:Choice xmlns:a14="http://schemas.microsoft.com/office/drawing/2010/main" Requires="a14">
      <xdr:twoCellAnchor editAs="oneCell">
        <xdr:from>
          <xdr:col>4</xdr:col>
          <xdr:colOff>76200</xdr:colOff>
          <xdr:row>27</xdr:row>
          <xdr:rowOff>142875</xdr:rowOff>
        </xdr:from>
        <xdr:to>
          <xdr:col>6</xdr:col>
          <xdr:colOff>114300</xdr:colOff>
          <xdr:row>29</xdr:row>
          <xdr:rowOff>133350</xdr:rowOff>
        </xdr:to>
        <xdr:sp macro="" textlink="">
          <xdr:nvSpPr>
            <xdr:cNvPr id="1025" name="Drop Down 1" hidden="1">
              <a:extLst>
                <a:ext uri="{63B3BB69-23CF-44E3-9099-C40C66FF867C}">
                  <a14:compatExt spid="_x0000_s102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21.xml><?xml version="1.0" encoding="utf-8"?>
<c:userShapes xmlns:c="http://schemas.openxmlformats.org/drawingml/2006/chart">
  <cdr:relSizeAnchor xmlns:cdr="http://schemas.openxmlformats.org/drawingml/2006/chartDrawing">
    <cdr:from>
      <cdr:x>0.79082</cdr:x>
      <cdr:y>0.20042</cdr:y>
    </cdr:from>
    <cdr:to>
      <cdr:x>0.79082</cdr:x>
      <cdr:y>0.20042</cdr:y>
    </cdr:to>
    <cdr:sp macro="" textlink="">
      <cdr:nvSpPr>
        <cdr:cNvPr id="2087940" name="Text Box 4"/>
        <cdr:cNvSpPr txBox="1">
          <a:spLocks xmlns:a="http://schemas.openxmlformats.org/drawingml/2006/main" noChangeArrowheads="1"/>
        </cdr:cNvSpPr>
      </cdr:nvSpPr>
      <cdr:spPr bwMode="auto">
        <a:xfrm xmlns:a="http://schemas.openxmlformats.org/drawingml/2006/main">
          <a:off x="2842096" y="40893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0.78401</cdr:x>
      <cdr:y>0.20042</cdr:y>
    </cdr:from>
    <cdr:to>
      <cdr:x>0.78401</cdr:x>
      <cdr:y>0.20042</cdr:y>
    </cdr:to>
    <cdr:sp macro="" textlink="">
      <cdr:nvSpPr>
        <cdr:cNvPr id="2087941" name="Text Box 5"/>
        <cdr:cNvSpPr txBox="1">
          <a:spLocks xmlns:a="http://schemas.openxmlformats.org/drawingml/2006/main" noChangeArrowheads="1"/>
        </cdr:cNvSpPr>
      </cdr:nvSpPr>
      <cdr:spPr bwMode="auto">
        <a:xfrm xmlns:a="http://schemas.openxmlformats.org/drawingml/2006/main">
          <a:off x="2817627" y="40893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dr:relSizeAnchor xmlns:cdr="http://schemas.openxmlformats.org/drawingml/2006/chartDrawing">
    <cdr:from>
      <cdr:x>0.79082</cdr:x>
      <cdr:y>0.20042</cdr:y>
    </cdr:from>
    <cdr:to>
      <cdr:x>0.79082</cdr:x>
      <cdr:y>0.20042</cdr:y>
    </cdr:to>
    <cdr:sp macro="" textlink="">
      <cdr:nvSpPr>
        <cdr:cNvPr id="2" name="Text Box 4"/>
        <cdr:cNvSpPr txBox="1">
          <a:spLocks xmlns:a="http://schemas.openxmlformats.org/drawingml/2006/main" noChangeArrowheads="1"/>
        </cdr:cNvSpPr>
      </cdr:nvSpPr>
      <cdr:spPr bwMode="auto">
        <a:xfrm xmlns:a="http://schemas.openxmlformats.org/drawingml/2006/main">
          <a:off x="2842096" y="40893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0.78401</cdr:x>
      <cdr:y>0.20042</cdr:y>
    </cdr:from>
    <cdr:to>
      <cdr:x>0.78401</cdr:x>
      <cdr:y>0.20042</cdr:y>
    </cdr:to>
    <cdr:sp macro="" textlink="">
      <cdr:nvSpPr>
        <cdr:cNvPr id="3" name="Text Box 5"/>
        <cdr:cNvSpPr txBox="1">
          <a:spLocks xmlns:a="http://schemas.openxmlformats.org/drawingml/2006/main" noChangeArrowheads="1"/>
        </cdr:cNvSpPr>
      </cdr:nvSpPr>
      <cdr:spPr bwMode="auto">
        <a:xfrm xmlns:a="http://schemas.openxmlformats.org/drawingml/2006/main">
          <a:off x="2817627" y="40893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userShapes>
</file>

<file path=xl/drawings/drawing22.xml><?xml version="1.0" encoding="utf-8"?>
<c:userShapes xmlns:c="http://schemas.openxmlformats.org/drawingml/2006/chart">
  <cdr:relSizeAnchor xmlns:cdr="http://schemas.openxmlformats.org/drawingml/2006/chartDrawing">
    <cdr:from>
      <cdr:x>0.77623</cdr:x>
      <cdr:y>0.16477</cdr:y>
    </cdr:from>
    <cdr:to>
      <cdr:x>0.77623</cdr:x>
      <cdr:y>0.16477</cdr:y>
    </cdr:to>
    <cdr:sp macro="" textlink="">
      <cdr:nvSpPr>
        <cdr:cNvPr id="2079751" name="Text Box 7"/>
        <cdr:cNvSpPr txBox="1">
          <a:spLocks xmlns:a="http://schemas.openxmlformats.org/drawingml/2006/main" noChangeArrowheads="1"/>
        </cdr:cNvSpPr>
      </cdr:nvSpPr>
      <cdr:spPr bwMode="auto">
        <a:xfrm xmlns:a="http://schemas.openxmlformats.org/drawingml/2006/main">
          <a:off x="2823161"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0.77039</cdr:x>
      <cdr:y>0.16477</cdr:y>
    </cdr:from>
    <cdr:to>
      <cdr:x>0.77039</cdr:x>
      <cdr:y>0.16477</cdr:y>
    </cdr:to>
    <cdr:sp macro="" textlink="">
      <cdr:nvSpPr>
        <cdr:cNvPr id="2079753" name="Text Box 9"/>
        <cdr:cNvSpPr txBox="1">
          <a:spLocks xmlns:a="http://schemas.openxmlformats.org/drawingml/2006/main" noChangeArrowheads="1"/>
        </cdr:cNvSpPr>
      </cdr:nvSpPr>
      <cdr:spPr bwMode="auto">
        <a:xfrm xmlns:a="http://schemas.openxmlformats.org/drawingml/2006/main">
          <a:off x="2803987"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dr:relSizeAnchor xmlns:cdr="http://schemas.openxmlformats.org/drawingml/2006/chartDrawing">
    <cdr:from>
      <cdr:x>0.77623</cdr:x>
      <cdr:y>0.16477</cdr:y>
    </cdr:from>
    <cdr:to>
      <cdr:x>0.77623</cdr:x>
      <cdr:y>0.16477</cdr:y>
    </cdr:to>
    <cdr:sp macro="" textlink="">
      <cdr:nvSpPr>
        <cdr:cNvPr id="2" name="Text Box 7"/>
        <cdr:cNvSpPr txBox="1">
          <a:spLocks xmlns:a="http://schemas.openxmlformats.org/drawingml/2006/main" noChangeArrowheads="1"/>
        </cdr:cNvSpPr>
      </cdr:nvSpPr>
      <cdr:spPr bwMode="auto">
        <a:xfrm xmlns:a="http://schemas.openxmlformats.org/drawingml/2006/main">
          <a:off x="2823161"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0.77039</cdr:x>
      <cdr:y>0.16477</cdr:y>
    </cdr:from>
    <cdr:to>
      <cdr:x>0.77039</cdr:x>
      <cdr:y>0.16477</cdr:y>
    </cdr:to>
    <cdr:sp macro="" textlink="">
      <cdr:nvSpPr>
        <cdr:cNvPr id="3" name="Text Box 9"/>
        <cdr:cNvSpPr txBox="1">
          <a:spLocks xmlns:a="http://schemas.openxmlformats.org/drawingml/2006/main" noChangeArrowheads="1"/>
        </cdr:cNvSpPr>
      </cdr:nvSpPr>
      <cdr:spPr bwMode="auto">
        <a:xfrm xmlns:a="http://schemas.openxmlformats.org/drawingml/2006/main">
          <a:off x="2803987"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userShapes>
</file>

<file path=xl/drawings/drawing23.xml><?xml version="1.0" encoding="utf-8"?>
<c:userShapes xmlns:c="http://schemas.openxmlformats.org/drawingml/2006/chart">
  <cdr:relSizeAnchor xmlns:cdr="http://schemas.openxmlformats.org/drawingml/2006/chartDrawing">
    <cdr:from>
      <cdr:x>0.77623</cdr:x>
      <cdr:y>0.16477</cdr:y>
    </cdr:from>
    <cdr:to>
      <cdr:x>0.77623</cdr:x>
      <cdr:y>0.16477</cdr:y>
    </cdr:to>
    <cdr:sp macro="" textlink="">
      <cdr:nvSpPr>
        <cdr:cNvPr id="2079751" name="Text Box 7"/>
        <cdr:cNvSpPr txBox="1">
          <a:spLocks xmlns:a="http://schemas.openxmlformats.org/drawingml/2006/main" noChangeArrowheads="1"/>
        </cdr:cNvSpPr>
      </cdr:nvSpPr>
      <cdr:spPr bwMode="auto">
        <a:xfrm xmlns:a="http://schemas.openxmlformats.org/drawingml/2006/main">
          <a:off x="2823161"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0.77039</cdr:x>
      <cdr:y>0.16477</cdr:y>
    </cdr:from>
    <cdr:to>
      <cdr:x>0.77039</cdr:x>
      <cdr:y>0.16477</cdr:y>
    </cdr:to>
    <cdr:sp macro="" textlink="">
      <cdr:nvSpPr>
        <cdr:cNvPr id="2079753" name="Text Box 9"/>
        <cdr:cNvSpPr txBox="1">
          <a:spLocks xmlns:a="http://schemas.openxmlformats.org/drawingml/2006/main" noChangeArrowheads="1"/>
        </cdr:cNvSpPr>
      </cdr:nvSpPr>
      <cdr:spPr bwMode="auto">
        <a:xfrm xmlns:a="http://schemas.openxmlformats.org/drawingml/2006/main">
          <a:off x="2803987"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userShapes>
</file>

<file path=xl/drawings/drawing24.xml><?xml version="1.0" encoding="utf-8"?>
<c:userShapes xmlns:c="http://schemas.openxmlformats.org/drawingml/2006/chart">
  <cdr:relSizeAnchor xmlns:cdr="http://schemas.openxmlformats.org/drawingml/2006/chartDrawing">
    <cdr:from>
      <cdr:x>0.09159</cdr:x>
      <cdr:y>0.04807</cdr:y>
    </cdr:from>
    <cdr:to>
      <cdr:x>0.09159</cdr:x>
      <cdr:y>0.04807</cdr:y>
    </cdr:to>
    <cdr:sp macro="" textlink="">
      <cdr:nvSpPr>
        <cdr:cNvPr id="1516545" name="Text Box 1"/>
        <cdr:cNvSpPr txBox="1">
          <a:spLocks xmlns:a="http://schemas.openxmlformats.org/drawingml/2006/main" noChangeArrowheads="1"/>
        </cdr:cNvSpPr>
      </cdr:nvSpPr>
      <cdr:spPr bwMode="auto">
        <a:xfrm xmlns:a="http://schemas.openxmlformats.org/drawingml/2006/main">
          <a:off x="788321" y="9842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a:lstStyle xmlns:a="http://schemas.openxmlformats.org/drawingml/2006/main"/>
        <a:p xmlns:a="http://schemas.openxmlformats.org/drawingml/2006/main">
          <a:endParaRPr lang="pt-PT"/>
        </a:p>
      </cdr:txBody>
    </cdr:sp>
  </cdr:relSizeAnchor>
  <cdr:relSizeAnchor xmlns:cdr="http://schemas.openxmlformats.org/drawingml/2006/chartDrawing">
    <cdr:from>
      <cdr:x>0.7937</cdr:x>
      <cdr:y>0.18349</cdr:y>
    </cdr:from>
    <cdr:to>
      <cdr:x>0.7937</cdr:x>
      <cdr:y>0.18349</cdr:y>
    </cdr:to>
    <cdr:sp macro="" textlink="">
      <cdr:nvSpPr>
        <cdr:cNvPr id="1516546" name="Text Box 2"/>
        <cdr:cNvSpPr txBox="1">
          <a:spLocks xmlns:a="http://schemas.openxmlformats.org/drawingml/2006/main" noChangeArrowheads="1"/>
        </cdr:cNvSpPr>
      </cdr:nvSpPr>
      <cdr:spPr bwMode="auto">
        <a:xfrm xmlns:a="http://schemas.openxmlformats.org/drawingml/2006/main">
          <a:off x="6807168" y="366697"/>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0.78678</cdr:x>
      <cdr:y>0.18349</cdr:y>
    </cdr:from>
    <cdr:to>
      <cdr:x>0.78678</cdr:x>
      <cdr:y>0.18349</cdr:y>
    </cdr:to>
    <cdr:sp macro="" textlink="">
      <cdr:nvSpPr>
        <cdr:cNvPr id="1516548" name="Text Box 4"/>
        <cdr:cNvSpPr txBox="1">
          <a:spLocks xmlns:a="http://schemas.openxmlformats.org/drawingml/2006/main" noChangeArrowheads="1"/>
        </cdr:cNvSpPr>
      </cdr:nvSpPr>
      <cdr:spPr bwMode="auto">
        <a:xfrm xmlns:a="http://schemas.openxmlformats.org/drawingml/2006/main">
          <a:off x="6747828" y="366697"/>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dr:relSizeAnchor xmlns:cdr="http://schemas.openxmlformats.org/drawingml/2006/chartDrawing">
    <cdr:from>
      <cdr:x>0.00868</cdr:x>
      <cdr:y>0.90589</cdr:y>
    </cdr:from>
    <cdr:to>
      <cdr:x>0.1159</cdr:x>
      <cdr:y>0.98953</cdr:y>
    </cdr:to>
    <cdr:sp macro="" textlink="">
      <cdr:nvSpPr>
        <cdr:cNvPr id="8" name="Text Box 10"/>
        <cdr:cNvSpPr txBox="1">
          <a:spLocks xmlns:a="http://schemas.openxmlformats.org/drawingml/2006/main" noChangeArrowheads="1"/>
        </cdr:cNvSpPr>
      </cdr:nvSpPr>
      <cdr:spPr bwMode="auto">
        <a:xfrm xmlns:a="http://schemas.openxmlformats.org/drawingml/2006/main">
          <a:off x="54815" y="1318146"/>
          <a:ext cx="677108" cy="121700"/>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wrap="none" lIns="18288" tIns="18288" rIns="0" bIns="0" anchor="t" upright="1">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pt-PT" sz="700" b="0" i="0" u="none" strike="noStrike" baseline="0">
              <a:solidFill>
                <a:schemeClr val="accent1"/>
              </a:solidFill>
              <a:latin typeface="Arial"/>
              <a:cs typeface="Arial"/>
            </a:rPr>
            <a:t>fonte: II/MTSSS.</a:t>
          </a:r>
        </a:p>
      </cdr:txBody>
    </cdr:sp>
  </cdr:relSizeAnchor>
  <cdr:relSizeAnchor xmlns:cdr="http://schemas.openxmlformats.org/drawingml/2006/chartDrawing">
    <cdr:from>
      <cdr:x>0.83718</cdr:x>
      <cdr:y>0.42508</cdr:y>
    </cdr:from>
    <cdr:to>
      <cdr:x>0.83718</cdr:x>
      <cdr:y>0.42508</cdr:y>
    </cdr:to>
    <cdr:sp macro="" textlink="">
      <cdr:nvSpPr>
        <cdr:cNvPr id="2098180" name="Text Box 4"/>
        <cdr:cNvSpPr txBox="1">
          <a:spLocks xmlns:a="http://schemas.openxmlformats.org/drawingml/2006/main" noChangeArrowheads="1"/>
        </cdr:cNvSpPr>
      </cdr:nvSpPr>
      <cdr:spPr bwMode="auto">
        <a:xfrm xmlns:a="http://schemas.openxmlformats.org/drawingml/2006/main">
          <a:off x="2028609" y="40955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0.83382</cdr:x>
      <cdr:y>0.42508</cdr:y>
    </cdr:from>
    <cdr:to>
      <cdr:x>0.83382</cdr:x>
      <cdr:y>0.42508</cdr:y>
    </cdr:to>
    <cdr:sp macro="" textlink="">
      <cdr:nvSpPr>
        <cdr:cNvPr id="2098181" name="Text Box 5"/>
        <cdr:cNvSpPr txBox="1">
          <a:spLocks xmlns:a="http://schemas.openxmlformats.org/drawingml/2006/main" noChangeArrowheads="1"/>
        </cdr:cNvSpPr>
      </cdr:nvSpPr>
      <cdr:spPr bwMode="auto">
        <a:xfrm xmlns:a="http://schemas.openxmlformats.org/drawingml/2006/main">
          <a:off x="2017570" y="40955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dr:relSizeAnchor xmlns:cdr="http://schemas.openxmlformats.org/drawingml/2006/chartDrawing">
    <cdr:from>
      <cdr:x>0.83718</cdr:x>
      <cdr:y>0.42508</cdr:y>
    </cdr:from>
    <cdr:to>
      <cdr:x>0.83718</cdr:x>
      <cdr:y>0.42508</cdr:y>
    </cdr:to>
    <cdr:sp macro="" textlink="">
      <cdr:nvSpPr>
        <cdr:cNvPr id="2" name="Text Box 4"/>
        <cdr:cNvSpPr txBox="1">
          <a:spLocks xmlns:a="http://schemas.openxmlformats.org/drawingml/2006/main" noChangeArrowheads="1"/>
        </cdr:cNvSpPr>
      </cdr:nvSpPr>
      <cdr:spPr bwMode="auto">
        <a:xfrm xmlns:a="http://schemas.openxmlformats.org/drawingml/2006/main">
          <a:off x="2028609" y="40955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0.83382</cdr:x>
      <cdr:y>0.42508</cdr:y>
    </cdr:from>
    <cdr:to>
      <cdr:x>0.83382</cdr:x>
      <cdr:y>0.42508</cdr:y>
    </cdr:to>
    <cdr:sp macro="" textlink="">
      <cdr:nvSpPr>
        <cdr:cNvPr id="3" name="Text Box 5"/>
        <cdr:cNvSpPr txBox="1">
          <a:spLocks xmlns:a="http://schemas.openxmlformats.org/drawingml/2006/main" noChangeArrowheads="1"/>
        </cdr:cNvSpPr>
      </cdr:nvSpPr>
      <cdr:spPr bwMode="auto">
        <a:xfrm xmlns:a="http://schemas.openxmlformats.org/drawingml/2006/main">
          <a:off x="2017570" y="40955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dr:relSizeAnchor xmlns:cdr="http://schemas.openxmlformats.org/drawingml/2006/chartDrawing">
    <cdr:from>
      <cdr:x>0.6445</cdr:x>
      <cdr:y>0.30914</cdr:y>
    </cdr:from>
    <cdr:to>
      <cdr:x>0.73793</cdr:x>
      <cdr:y>0.58914</cdr:y>
    </cdr:to>
    <cdr:sp macro="" textlink="">
      <cdr:nvSpPr>
        <cdr:cNvPr id="10" name="Text Box 5"/>
        <cdr:cNvSpPr txBox="1">
          <a:spLocks xmlns:a="http://schemas.openxmlformats.org/drawingml/2006/main" noChangeArrowheads="1"/>
        </cdr:cNvSpPr>
      </cdr:nvSpPr>
      <cdr:spPr bwMode="auto">
        <a:xfrm xmlns:a="http://schemas.openxmlformats.org/drawingml/2006/main">
          <a:off x="4174454" y="449828"/>
          <a:ext cx="605146" cy="407423"/>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wrap="square" lIns="18288" tIns="18288" rIns="18288" bIns="0" anchor="t" upright="1">
          <a:noAutofit/>
        </a:bodyPr>
        <a:lstStyle xmlns:a="http://schemas.openxmlformats.org/drawingml/2006/main">
          <a:lvl1pPr marL="0" indent="0">
            <a:defRPr sz="1100">
              <a:latin typeface="Franklin Gothic Book"/>
            </a:defRPr>
          </a:lvl1pPr>
          <a:lvl2pPr marL="457200" indent="0">
            <a:defRPr sz="1100">
              <a:latin typeface="Franklin Gothic Book"/>
            </a:defRPr>
          </a:lvl2pPr>
          <a:lvl3pPr marL="914400" indent="0">
            <a:defRPr sz="1100">
              <a:latin typeface="Franklin Gothic Book"/>
            </a:defRPr>
          </a:lvl3pPr>
          <a:lvl4pPr marL="1371600" indent="0">
            <a:defRPr sz="1100">
              <a:latin typeface="Franklin Gothic Book"/>
            </a:defRPr>
          </a:lvl4pPr>
          <a:lvl5pPr marL="1828800" indent="0">
            <a:defRPr sz="1100">
              <a:latin typeface="Franklin Gothic Book"/>
            </a:defRPr>
          </a:lvl5pPr>
          <a:lvl6pPr marL="2286000" indent="0">
            <a:defRPr sz="1100">
              <a:latin typeface="Franklin Gothic Book"/>
            </a:defRPr>
          </a:lvl6pPr>
          <a:lvl7pPr marL="2743200" indent="0">
            <a:defRPr sz="1100">
              <a:latin typeface="Franklin Gothic Book"/>
            </a:defRPr>
          </a:lvl7pPr>
          <a:lvl8pPr marL="3200400" indent="0">
            <a:defRPr sz="1100">
              <a:latin typeface="Franklin Gothic Book"/>
            </a:defRPr>
          </a:lvl8pPr>
          <a:lvl9pPr marL="3657600" indent="0">
            <a:defRPr sz="1100">
              <a:latin typeface="Franklin Gothic Book"/>
            </a:defRPr>
          </a:lvl9pPr>
        </a:lstStyle>
        <a:p xmlns:a="http://schemas.openxmlformats.org/drawingml/2006/main">
          <a:pPr algn="ctr" rtl="0">
            <a:defRPr sz="1000"/>
          </a:pPr>
          <a:r>
            <a:rPr lang="pt-PT" sz="700" b="1" i="0" u="none" strike="noStrike" baseline="0">
              <a:solidFill>
                <a:srgbClr val="525252"/>
              </a:solidFill>
              <a:latin typeface="Arial"/>
              <a:cs typeface="Arial"/>
            </a:rPr>
            <a:t>valor médio total </a:t>
          </a:r>
          <a:br>
            <a:rPr lang="pt-PT" sz="700" b="1" i="0" u="none" strike="noStrike" baseline="0">
              <a:solidFill>
                <a:srgbClr val="525252"/>
              </a:solidFill>
              <a:latin typeface="Arial"/>
              <a:cs typeface="Arial"/>
            </a:rPr>
          </a:br>
          <a:r>
            <a:rPr lang="pt-PT" sz="700" b="0" i="0" u="none" strike="noStrike" baseline="0">
              <a:solidFill>
                <a:srgbClr val="525252"/>
              </a:solidFill>
              <a:latin typeface="Arial"/>
              <a:cs typeface="Arial"/>
            </a:rPr>
            <a:t>(linha) </a:t>
          </a:r>
        </a:p>
      </cdr:txBody>
    </cdr:sp>
  </cdr:relSizeAnchor>
</c:userShapes>
</file>

<file path=xl/drawings/drawing25.xml><?xml version="1.0" encoding="utf-8"?>
<xdr:wsDr xmlns:xdr="http://schemas.openxmlformats.org/drawingml/2006/spreadsheetDrawing" xmlns:a="http://schemas.openxmlformats.org/drawingml/2006/main">
  <xdr:twoCellAnchor>
    <xdr:from>
      <xdr:col>1</xdr:col>
      <xdr:colOff>0</xdr:colOff>
      <xdr:row>0</xdr:row>
      <xdr:rowOff>7922</xdr:rowOff>
    </xdr:from>
    <xdr:to>
      <xdr:col>3</xdr:col>
      <xdr:colOff>346833</xdr:colOff>
      <xdr:row>1</xdr:row>
      <xdr:rowOff>13297</xdr:rowOff>
    </xdr:to>
    <xdr:grpSp>
      <xdr:nvGrpSpPr>
        <xdr:cNvPr id="2" name="Grupo 1"/>
        <xdr:cNvGrpSpPr/>
      </xdr:nvGrpSpPr>
      <xdr:grpSpPr>
        <a:xfrm>
          <a:off x="66675" y="7922"/>
          <a:ext cx="594483" cy="176825"/>
          <a:chOff x="4808367" y="7020272"/>
          <a:chExt cx="600833" cy="180000"/>
        </a:xfrm>
      </xdr:grpSpPr>
      <xdr:sp macro="" textlink="">
        <xdr:nvSpPr>
          <xdr:cNvPr id="3" name="Rectângulo 2"/>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1</xdr:col>
      <xdr:colOff>152401</xdr:colOff>
      <xdr:row>25</xdr:row>
      <xdr:rowOff>19050</xdr:rowOff>
    </xdr:from>
    <xdr:to>
      <xdr:col>7</xdr:col>
      <xdr:colOff>247650</xdr:colOff>
      <xdr:row>39</xdr:row>
      <xdr:rowOff>68100</xdr:rowOff>
    </xdr:to>
    <xdr:graphicFrame macro="">
      <xdr:nvGraphicFramePr>
        <xdr:cNvPr id="6" name="Chart 24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276226</xdr:colOff>
      <xdr:row>25</xdr:row>
      <xdr:rowOff>19050</xdr:rowOff>
    </xdr:from>
    <xdr:to>
      <xdr:col>12</xdr:col>
      <xdr:colOff>476251</xdr:colOff>
      <xdr:row>39</xdr:row>
      <xdr:rowOff>66675</xdr:rowOff>
    </xdr:to>
    <xdr:graphicFrame macro="">
      <xdr:nvGraphicFramePr>
        <xdr:cNvPr id="7" name="Gráfico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6.xml><?xml version="1.0" encoding="utf-8"?>
<c:userShapes xmlns:c="http://schemas.openxmlformats.org/drawingml/2006/chart">
  <cdr:relSizeAnchor xmlns:cdr="http://schemas.openxmlformats.org/drawingml/2006/chartDrawing">
    <cdr:from>
      <cdr:x>0.77623</cdr:x>
      <cdr:y>0.16477</cdr:y>
    </cdr:from>
    <cdr:to>
      <cdr:x>0.77623</cdr:x>
      <cdr:y>0.16477</cdr:y>
    </cdr:to>
    <cdr:sp macro="" textlink="">
      <cdr:nvSpPr>
        <cdr:cNvPr id="2079751" name="Text Box 7"/>
        <cdr:cNvSpPr txBox="1">
          <a:spLocks xmlns:a="http://schemas.openxmlformats.org/drawingml/2006/main" noChangeArrowheads="1"/>
        </cdr:cNvSpPr>
      </cdr:nvSpPr>
      <cdr:spPr bwMode="auto">
        <a:xfrm xmlns:a="http://schemas.openxmlformats.org/drawingml/2006/main">
          <a:off x="2823161"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0.77039</cdr:x>
      <cdr:y>0.16477</cdr:y>
    </cdr:from>
    <cdr:to>
      <cdr:x>0.77039</cdr:x>
      <cdr:y>0.16477</cdr:y>
    </cdr:to>
    <cdr:sp macro="" textlink="">
      <cdr:nvSpPr>
        <cdr:cNvPr id="2079753" name="Text Box 9"/>
        <cdr:cNvSpPr txBox="1">
          <a:spLocks xmlns:a="http://schemas.openxmlformats.org/drawingml/2006/main" noChangeArrowheads="1"/>
        </cdr:cNvSpPr>
      </cdr:nvSpPr>
      <cdr:spPr bwMode="auto">
        <a:xfrm xmlns:a="http://schemas.openxmlformats.org/drawingml/2006/main">
          <a:off x="2803987"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userShapes>
</file>

<file path=xl/drawings/drawing27.xml><?xml version="1.0" encoding="utf-8"?>
<xdr:wsDr xmlns:xdr="http://schemas.openxmlformats.org/drawingml/2006/spreadsheetDrawing" xmlns:a="http://schemas.openxmlformats.org/drawingml/2006/main">
  <xdr:twoCellAnchor>
    <xdr:from>
      <xdr:col>12</xdr:col>
      <xdr:colOff>95250</xdr:colOff>
      <xdr:row>0</xdr:row>
      <xdr:rowOff>0</xdr:rowOff>
    </xdr:from>
    <xdr:to>
      <xdr:col>14</xdr:col>
      <xdr:colOff>10283</xdr:colOff>
      <xdr:row>1</xdr:row>
      <xdr:rowOff>8550</xdr:rowOff>
    </xdr:to>
    <xdr:grpSp>
      <xdr:nvGrpSpPr>
        <xdr:cNvPr id="14" name="Grupo 13"/>
        <xdr:cNvGrpSpPr/>
      </xdr:nvGrpSpPr>
      <xdr:grpSpPr>
        <a:xfrm>
          <a:off x="6076950" y="0"/>
          <a:ext cx="600833" cy="180000"/>
          <a:chOff x="4808367" y="7020272"/>
          <a:chExt cx="600833" cy="180000"/>
        </a:xfrm>
      </xdr:grpSpPr>
      <xdr:sp macro="" textlink="">
        <xdr:nvSpPr>
          <xdr:cNvPr id="15" name="Rectângulo 14"/>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6" name="Rectângulo 15"/>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7" name="Rectângulo 16"/>
          <xdr:cNvSpPr/>
        </xdr:nvSpPr>
        <xdr:spPr>
          <a:xfrm>
            <a:off x="5229200" y="7020272"/>
            <a:ext cx="180000" cy="180000"/>
          </a:xfrm>
          <a:prstGeom prst="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28.xml><?xml version="1.0" encoding="utf-8"?>
<xdr:wsDr xmlns:xdr="http://schemas.openxmlformats.org/drawingml/2006/spreadsheetDrawing" xmlns:a="http://schemas.openxmlformats.org/drawingml/2006/main">
  <xdr:twoCellAnchor>
    <xdr:from>
      <xdr:col>8</xdr:col>
      <xdr:colOff>133350</xdr:colOff>
      <xdr:row>6</xdr:row>
      <xdr:rowOff>47625</xdr:rowOff>
    </xdr:from>
    <xdr:to>
      <xdr:col>8</xdr:col>
      <xdr:colOff>133350</xdr:colOff>
      <xdr:row>73</xdr:row>
      <xdr:rowOff>0</xdr:rowOff>
    </xdr:to>
    <xdr:sp macro="" textlink="">
      <xdr:nvSpPr>
        <xdr:cNvPr id="2" name="Line 3"/>
        <xdr:cNvSpPr>
          <a:spLocks noChangeShapeType="1"/>
        </xdr:cNvSpPr>
      </xdr:nvSpPr>
      <xdr:spPr bwMode="auto">
        <a:xfrm>
          <a:off x="3781425" y="866775"/>
          <a:ext cx="0" cy="9839325"/>
        </a:xfrm>
        <a:prstGeom prst="line">
          <a:avLst/>
        </a:prstGeom>
        <a:noFill/>
        <a:ln w="9525">
          <a:noFill/>
          <a:round/>
          <a:headEnd/>
          <a:tailEnd/>
        </a:ln>
      </xdr:spPr>
    </xdr:sp>
    <xdr:clientData/>
  </xdr:twoCellAnchor>
  <xdr:twoCellAnchor>
    <xdr:from>
      <xdr:col>8</xdr:col>
      <xdr:colOff>38100</xdr:colOff>
      <xdr:row>8</xdr:row>
      <xdr:rowOff>0</xdr:rowOff>
    </xdr:from>
    <xdr:to>
      <xdr:col>8</xdr:col>
      <xdr:colOff>38100</xdr:colOff>
      <xdr:row>35</xdr:row>
      <xdr:rowOff>76200</xdr:rowOff>
    </xdr:to>
    <xdr:sp macro="" textlink="">
      <xdr:nvSpPr>
        <xdr:cNvPr id="3" name="Line 4"/>
        <xdr:cNvSpPr>
          <a:spLocks noChangeShapeType="1"/>
        </xdr:cNvSpPr>
      </xdr:nvSpPr>
      <xdr:spPr bwMode="auto">
        <a:xfrm>
          <a:off x="3686175" y="1038225"/>
          <a:ext cx="0" cy="4162425"/>
        </a:xfrm>
        <a:prstGeom prst="line">
          <a:avLst/>
        </a:prstGeom>
        <a:noFill/>
        <a:ln w="9525">
          <a:noFill/>
          <a:round/>
          <a:headEnd/>
          <a:tailEnd/>
        </a:ln>
      </xdr:spPr>
    </xdr:sp>
    <xdr:clientData/>
  </xdr:twoCellAnchor>
  <xdr:twoCellAnchor>
    <xdr:from>
      <xdr:col>7</xdr:col>
      <xdr:colOff>0</xdr:colOff>
      <xdr:row>13</xdr:row>
      <xdr:rowOff>95250</xdr:rowOff>
    </xdr:from>
    <xdr:to>
      <xdr:col>7</xdr:col>
      <xdr:colOff>0</xdr:colOff>
      <xdr:row>69</xdr:row>
      <xdr:rowOff>85725</xdr:rowOff>
    </xdr:to>
    <xdr:sp macro="" textlink="">
      <xdr:nvSpPr>
        <xdr:cNvPr id="4" name="Line 9"/>
        <xdr:cNvSpPr>
          <a:spLocks noChangeShapeType="1"/>
        </xdr:cNvSpPr>
      </xdr:nvSpPr>
      <xdr:spPr bwMode="auto">
        <a:xfrm>
          <a:off x="3333750" y="1981200"/>
          <a:ext cx="0" cy="8105775"/>
        </a:xfrm>
        <a:prstGeom prst="line">
          <a:avLst/>
        </a:prstGeom>
        <a:noFill/>
        <a:ln w="9525">
          <a:noFill/>
          <a:round/>
          <a:headEnd/>
          <a:tailEnd/>
        </a:ln>
      </xdr:spPr>
    </xdr:sp>
    <xdr:clientData/>
  </xdr:twoCellAnchor>
  <xdr:twoCellAnchor>
    <xdr:from>
      <xdr:col>8</xdr:col>
      <xdr:colOff>133350</xdr:colOff>
      <xdr:row>6</xdr:row>
      <xdr:rowOff>47625</xdr:rowOff>
    </xdr:from>
    <xdr:to>
      <xdr:col>8</xdr:col>
      <xdr:colOff>133350</xdr:colOff>
      <xdr:row>73</xdr:row>
      <xdr:rowOff>0</xdr:rowOff>
    </xdr:to>
    <xdr:sp macro="" textlink="">
      <xdr:nvSpPr>
        <xdr:cNvPr id="9" name="Line 3"/>
        <xdr:cNvSpPr>
          <a:spLocks noChangeShapeType="1"/>
        </xdr:cNvSpPr>
      </xdr:nvSpPr>
      <xdr:spPr bwMode="auto">
        <a:xfrm>
          <a:off x="3781425" y="866775"/>
          <a:ext cx="0" cy="9839325"/>
        </a:xfrm>
        <a:prstGeom prst="line">
          <a:avLst/>
        </a:prstGeom>
        <a:noFill/>
        <a:ln w="9525">
          <a:noFill/>
          <a:round/>
          <a:headEnd/>
          <a:tailEnd/>
        </a:ln>
      </xdr:spPr>
    </xdr:sp>
    <xdr:clientData/>
  </xdr:twoCellAnchor>
  <xdr:twoCellAnchor>
    <xdr:from>
      <xdr:col>8</xdr:col>
      <xdr:colOff>38100</xdr:colOff>
      <xdr:row>8</xdr:row>
      <xdr:rowOff>0</xdr:rowOff>
    </xdr:from>
    <xdr:to>
      <xdr:col>8</xdr:col>
      <xdr:colOff>38100</xdr:colOff>
      <xdr:row>35</xdr:row>
      <xdr:rowOff>76200</xdr:rowOff>
    </xdr:to>
    <xdr:sp macro="" textlink="">
      <xdr:nvSpPr>
        <xdr:cNvPr id="10" name="Line 4"/>
        <xdr:cNvSpPr>
          <a:spLocks noChangeShapeType="1"/>
        </xdr:cNvSpPr>
      </xdr:nvSpPr>
      <xdr:spPr bwMode="auto">
        <a:xfrm>
          <a:off x="3686175" y="1038225"/>
          <a:ext cx="0" cy="4162425"/>
        </a:xfrm>
        <a:prstGeom prst="line">
          <a:avLst/>
        </a:prstGeom>
        <a:noFill/>
        <a:ln w="9525">
          <a:noFill/>
          <a:round/>
          <a:headEnd/>
          <a:tailEnd/>
        </a:ln>
      </xdr:spPr>
    </xdr:sp>
    <xdr:clientData/>
  </xdr:twoCellAnchor>
  <xdr:twoCellAnchor>
    <xdr:from>
      <xdr:col>7</xdr:col>
      <xdr:colOff>0</xdr:colOff>
      <xdr:row>13</xdr:row>
      <xdr:rowOff>95250</xdr:rowOff>
    </xdr:from>
    <xdr:to>
      <xdr:col>7</xdr:col>
      <xdr:colOff>0</xdr:colOff>
      <xdr:row>69</xdr:row>
      <xdr:rowOff>85725</xdr:rowOff>
    </xdr:to>
    <xdr:sp macro="" textlink="">
      <xdr:nvSpPr>
        <xdr:cNvPr id="11" name="Line 9"/>
        <xdr:cNvSpPr>
          <a:spLocks noChangeShapeType="1"/>
        </xdr:cNvSpPr>
      </xdr:nvSpPr>
      <xdr:spPr bwMode="auto">
        <a:xfrm>
          <a:off x="3333750" y="1981200"/>
          <a:ext cx="0" cy="8105775"/>
        </a:xfrm>
        <a:prstGeom prst="line">
          <a:avLst/>
        </a:prstGeom>
        <a:noFill/>
        <a:ln w="9525">
          <a:noFill/>
          <a:round/>
          <a:headEnd/>
          <a:tailEnd/>
        </a:ln>
      </xdr:spPr>
    </xdr:sp>
    <xdr:clientData/>
  </xdr:twoCellAnchor>
  <xdr:twoCellAnchor>
    <xdr:from>
      <xdr:col>8</xdr:col>
      <xdr:colOff>38100</xdr:colOff>
      <xdr:row>8</xdr:row>
      <xdr:rowOff>0</xdr:rowOff>
    </xdr:from>
    <xdr:to>
      <xdr:col>8</xdr:col>
      <xdr:colOff>38100</xdr:colOff>
      <xdr:row>35</xdr:row>
      <xdr:rowOff>76200</xdr:rowOff>
    </xdr:to>
    <xdr:sp macro="" textlink="">
      <xdr:nvSpPr>
        <xdr:cNvPr id="16" name="Line 4"/>
        <xdr:cNvSpPr>
          <a:spLocks noChangeShapeType="1"/>
        </xdr:cNvSpPr>
      </xdr:nvSpPr>
      <xdr:spPr bwMode="auto">
        <a:xfrm>
          <a:off x="3686175" y="1038225"/>
          <a:ext cx="0" cy="4162425"/>
        </a:xfrm>
        <a:prstGeom prst="line">
          <a:avLst/>
        </a:prstGeom>
        <a:noFill/>
        <a:ln w="9525">
          <a:noFill/>
          <a:round/>
          <a:headEnd/>
          <a:tailEnd/>
        </a:ln>
      </xdr:spPr>
    </xdr:sp>
    <xdr:clientData/>
  </xdr:twoCellAnchor>
  <xdr:twoCellAnchor>
    <xdr:from>
      <xdr:col>7</xdr:col>
      <xdr:colOff>0</xdr:colOff>
      <xdr:row>13</xdr:row>
      <xdr:rowOff>95250</xdr:rowOff>
    </xdr:from>
    <xdr:to>
      <xdr:col>7</xdr:col>
      <xdr:colOff>0</xdr:colOff>
      <xdr:row>69</xdr:row>
      <xdr:rowOff>85725</xdr:rowOff>
    </xdr:to>
    <xdr:sp macro="" textlink="">
      <xdr:nvSpPr>
        <xdr:cNvPr id="17" name="Line 9"/>
        <xdr:cNvSpPr>
          <a:spLocks noChangeShapeType="1"/>
        </xdr:cNvSpPr>
      </xdr:nvSpPr>
      <xdr:spPr bwMode="auto">
        <a:xfrm>
          <a:off x="3333750" y="1981200"/>
          <a:ext cx="0" cy="8105775"/>
        </a:xfrm>
        <a:prstGeom prst="line">
          <a:avLst/>
        </a:prstGeom>
        <a:noFill/>
        <a:ln w="9525">
          <a:noFill/>
          <a:round/>
          <a:headEnd/>
          <a:tailEnd/>
        </a:ln>
      </xdr:spPr>
    </xdr:sp>
    <xdr:clientData/>
  </xdr:twoCellAnchor>
  <xdr:twoCellAnchor>
    <xdr:from>
      <xdr:col>7</xdr:col>
      <xdr:colOff>0</xdr:colOff>
      <xdr:row>35</xdr:row>
      <xdr:rowOff>0</xdr:rowOff>
    </xdr:from>
    <xdr:to>
      <xdr:col>16</xdr:col>
      <xdr:colOff>304800</xdr:colOff>
      <xdr:row>48</xdr:row>
      <xdr:rowOff>0</xdr:rowOff>
    </xdr:to>
    <xdr:graphicFrame macro="">
      <xdr:nvGraphicFramePr>
        <xdr:cNvPr id="22"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123825</xdr:colOff>
      <xdr:row>14</xdr:row>
      <xdr:rowOff>0</xdr:rowOff>
    </xdr:from>
    <xdr:to>
      <xdr:col>6</xdr:col>
      <xdr:colOff>266700</xdr:colOff>
      <xdr:row>27</xdr:row>
      <xdr:rowOff>38100</xdr:rowOff>
    </xdr:to>
    <xdr:graphicFrame macro="">
      <xdr:nvGraphicFramePr>
        <xdr:cNvPr id="23"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0</xdr:colOff>
      <xdr:row>56</xdr:row>
      <xdr:rowOff>19202</xdr:rowOff>
    </xdr:from>
    <xdr:to>
      <xdr:col>16</xdr:col>
      <xdr:colOff>304800</xdr:colOff>
      <xdr:row>68</xdr:row>
      <xdr:rowOff>114452</xdr:rowOff>
    </xdr:to>
    <xdr:graphicFrame macro="">
      <xdr:nvGraphicFramePr>
        <xdr:cNvPr id="24"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0</xdr:colOff>
      <xdr:row>14</xdr:row>
      <xdr:rowOff>19050</xdr:rowOff>
    </xdr:from>
    <xdr:to>
      <xdr:col>17</xdr:col>
      <xdr:colOff>19050</xdr:colOff>
      <xdr:row>27</xdr:row>
      <xdr:rowOff>57150</xdr:rowOff>
    </xdr:to>
    <xdr:graphicFrame macro="">
      <xdr:nvGraphicFramePr>
        <xdr:cNvPr id="25"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76200</xdr:colOff>
      <xdr:row>56</xdr:row>
      <xdr:rowOff>19202</xdr:rowOff>
    </xdr:from>
    <xdr:to>
      <xdr:col>6</xdr:col>
      <xdr:colOff>266700</xdr:colOff>
      <xdr:row>68</xdr:row>
      <xdr:rowOff>104927</xdr:rowOff>
    </xdr:to>
    <xdr:graphicFrame macro="">
      <xdr:nvGraphicFramePr>
        <xdr:cNvPr id="26"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95250</xdr:colOff>
      <xdr:row>35</xdr:row>
      <xdr:rowOff>0</xdr:rowOff>
    </xdr:from>
    <xdr:to>
      <xdr:col>6</xdr:col>
      <xdr:colOff>266700</xdr:colOff>
      <xdr:row>48</xdr:row>
      <xdr:rowOff>0</xdr:rowOff>
    </xdr:to>
    <xdr:graphicFrame macro="">
      <xdr:nvGraphicFramePr>
        <xdr:cNvPr id="27"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0</xdr:colOff>
      <xdr:row>0</xdr:row>
      <xdr:rowOff>0</xdr:rowOff>
    </xdr:from>
    <xdr:to>
      <xdr:col>3</xdr:col>
      <xdr:colOff>431073</xdr:colOff>
      <xdr:row>1</xdr:row>
      <xdr:rowOff>8550</xdr:rowOff>
    </xdr:to>
    <xdr:grpSp>
      <xdr:nvGrpSpPr>
        <xdr:cNvPr id="28" name="Grupo 27"/>
        <xdr:cNvGrpSpPr/>
      </xdr:nvGrpSpPr>
      <xdr:grpSpPr>
        <a:xfrm>
          <a:off x="57150" y="0"/>
          <a:ext cx="650148" cy="180000"/>
          <a:chOff x="4797152" y="7020272"/>
          <a:chExt cx="612048" cy="180000"/>
        </a:xfrm>
      </xdr:grpSpPr>
      <xdr:sp macro="" textlink="">
        <xdr:nvSpPr>
          <xdr:cNvPr id="29" name="Rectângulo 28"/>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30" name="Rectângulo 29"/>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31" name="Rectângulo 30"/>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29.xml><?xml version="1.0" encoding="utf-8"?>
<c:userShapes xmlns:c="http://schemas.openxmlformats.org/drawingml/2006/chart">
  <cdr:relSizeAnchor xmlns:cdr="http://schemas.openxmlformats.org/drawingml/2006/chartDrawing">
    <cdr:from>
      <cdr:x>0.3113</cdr:x>
      <cdr:y>0.29984</cdr:y>
    </cdr:from>
    <cdr:to>
      <cdr:x>0.7665</cdr:x>
      <cdr:y>0.53075</cdr:y>
    </cdr:to>
    <cdr:sp macro="" textlink="">
      <cdr:nvSpPr>
        <cdr:cNvPr id="1890305" name="Text Box 1"/>
        <cdr:cNvSpPr txBox="1">
          <a:spLocks xmlns:a="http://schemas.openxmlformats.org/drawingml/2006/main" noChangeArrowheads="1"/>
        </cdr:cNvSpPr>
      </cdr:nvSpPr>
      <cdr:spPr bwMode="auto">
        <a:xfrm xmlns:a="http://schemas.openxmlformats.org/drawingml/2006/main">
          <a:off x="981447" y="519786"/>
          <a:ext cx="1435143" cy="400294"/>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700" b="0" i="0" u="none" strike="noStrike" baseline="0">
              <a:solidFill>
                <a:schemeClr val="tx2"/>
              </a:solidFill>
              <a:latin typeface="Arial"/>
              <a:cs typeface="Arial"/>
            </a:rPr>
            <a:t>…perspetivas de evolução do desemprego nos próximos 12 meses (mm3m )</a:t>
          </a:r>
        </a:p>
      </cdr:txBody>
    </cdr:sp>
  </cdr:relSizeAnchor>
  <cdr:relSizeAnchor xmlns:cdr="http://schemas.openxmlformats.org/drawingml/2006/chartDrawing">
    <cdr:from>
      <cdr:x>0.7254</cdr:x>
      <cdr:y>0.5683</cdr:y>
    </cdr:from>
    <cdr:to>
      <cdr:x>0.97883</cdr:x>
      <cdr:y>0.76612</cdr:y>
    </cdr:to>
    <cdr:sp macro="" textlink="">
      <cdr:nvSpPr>
        <cdr:cNvPr id="1890306" name="Text Box 2"/>
        <cdr:cNvSpPr txBox="1">
          <a:spLocks xmlns:a="http://schemas.openxmlformats.org/drawingml/2006/main" noChangeArrowheads="1"/>
        </cdr:cNvSpPr>
      </cdr:nvSpPr>
      <cdr:spPr bwMode="auto">
        <a:xfrm xmlns:a="http://schemas.openxmlformats.org/drawingml/2006/main">
          <a:off x="2273208" y="985170"/>
          <a:ext cx="794180" cy="342931"/>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700" b="0" i="0" u="none" strike="noStrike" baseline="0">
              <a:solidFill>
                <a:schemeClr val="tx2"/>
              </a:solidFill>
              <a:latin typeface="Arial"/>
              <a:cs typeface="Arial"/>
            </a:rPr>
            <a:t>…indicador de confiança (mm3m)</a:t>
          </a:r>
        </a:p>
      </cdr:txBody>
    </cdr:sp>
  </cdr:relSizeAnchor>
  <cdr:relSizeAnchor xmlns:cdr="http://schemas.openxmlformats.org/drawingml/2006/chartDrawing">
    <cdr:from>
      <cdr:x>0.0157</cdr:x>
      <cdr:y>0.92713</cdr:y>
    </cdr:from>
    <cdr:to>
      <cdr:x>0.98503</cdr:x>
      <cdr:y>0.99827</cdr:y>
    </cdr:to>
    <cdr:sp macro="" textlink="">
      <cdr:nvSpPr>
        <cdr:cNvPr id="1890307" name="Text Box 3"/>
        <cdr:cNvSpPr txBox="1">
          <a:spLocks xmlns:a="http://schemas.openxmlformats.org/drawingml/2006/main" noChangeArrowheads="1"/>
        </cdr:cNvSpPr>
      </cdr:nvSpPr>
      <cdr:spPr bwMode="auto">
        <a:xfrm xmlns:a="http://schemas.openxmlformats.org/drawingml/2006/main">
          <a:off x="49199" y="1607231"/>
          <a:ext cx="3037614" cy="123324"/>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INE: ICIT, ICCOP, ICC e ICS.    </a:t>
          </a:r>
        </a:p>
      </cdr:txBody>
    </cdr:sp>
  </cdr:relSizeAnchor>
</c:userShapes>
</file>

<file path=xl/drawings/drawing3.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240573</xdr:colOff>
      <xdr:row>1</xdr:row>
      <xdr:rowOff>8550</xdr:rowOff>
    </xdr:to>
    <xdr:grpSp>
      <xdr:nvGrpSpPr>
        <xdr:cNvPr id="2" name="Grupo 1"/>
        <xdr:cNvGrpSpPr/>
      </xdr:nvGrpSpPr>
      <xdr:grpSpPr>
        <a:xfrm>
          <a:off x="66675" y="0"/>
          <a:ext cx="612048" cy="180000"/>
          <a:chOff x="4797152" y="7020272"/>
          <a:chExt cx="612048" cy="180000"/>
        </a:xfrm>
      </xdr:grpSpPr>
      <xdr:sp macro="" textlink="">
        <xdr:nvSpPr>
          <xdr:cNvPr id="3" name="Rectângulo 2"/>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30.xml><?xml version="1.0" encoding="utf-8"?>
<c:userShapes xmlns:c="http://schemas.openxmlformats.org/drawingml/2006/chart">
  <cdr:relSizeAnchor xmlns:cdr="http://schemas.openxmlformats.org/drawingml/2006/chartDrawing">
    <cdr:from>
      <cdr:x>0.01643</cdr:x>
      <cdr:y>0.9159</cdr:y>
    </cdr:from>
    <cdr:to>
      <cdr:x>0.98503</cdr:x>
      <cdr:y>0.98554</cdr:y>
    </cdr:to>
    <cdr:sp macro="" textlink="">
      <cdr:nvSpPr>
        <cdr:cNvPr id="1892353" name="Text Box 1"/>
        <cdr:cNvSpPr txBox="1">
          <a:spLocks xmlns:a="http://schemas.openxmlformats.org/drawingml/2006/main" noChangeArrowheads="1"/>
        </cdr:cNvSpPr>
      </cdr:nvSpPr>
      <cdr:spPr bwMode="auto">
        <a:xfrm xmlns:a="http://schemas.openxmlformats.org/drawingml/2006/main">
          <a:off x="51487" y="1550869"/>
          <a:ext cx="3035326" cy="120478"/>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IEFP, Informação Mensal. </a:t>
          </a:r>
        </a:p>
      </cdr:txBody>
    </cdr:sp>
  </cdr:relSizeAnchor>
  <cdr:relSizeAnchor xmlns:cdr="http://schemas.openxmlformats.org/drawingml/2006/chartDrawing">
    <cdr:from>
      <cdr:x>0.01497</cdr:x>
      <cdr:y>0.07044</cdr:y>
    </cdr:from>
    <cdr:to>
      <cdr:x>0.13002</cdr:x>
      <cdr:y>0.13348</cdr:y>
    </cdr:to>
    <cdr:sp macro="" textlink="">
      <cdr:nvSpPr>
        <cdr:cNvPr id="1892354" name="Text Box 2"/>
        <cdr:cNvSpPr txBox="1">
          <a:spLocks xmlns:a="http://schemas.openxmlformats.org/drawingml/2006/main" noChangeArrowheads="1"/>
        </cdr:cNvSpPr>
      </cdr:nvSpPr>
      <cdr:spPr bwMode="auto">
        <a:xfrm xmlns:a="http://schemas.openxmlformats.org/drawingml/2006/main">
          <a:off x="46912" y="119420"/>
          <a:ext cx="360548" cy="106889"/>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wrap="none" lIns="18288" tIns="18288" rIns="0" bIns="0" anchor="t" upright="1">
          <a:spAutoFit/>
        </a:bodyPr>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(milhares</a:t>
          </a:r>
          <a:r>
            <a:rPr lang="pt-PT" sz="600" b="0" i="0" u="none" strike="noStrike" baseline="0">
              <a:solidFill>
                <a:srgbClr val="008000"/>
              </a:solidFill>
              <a:latin typeface="Arial"/>
              <a:cs typeface="Arial"/>
            </a:rPr>
            <a:t>)</a:t>
          </a:r>
        </a:p>
      </cdr:txBody>
    </cdr:sp>
  </cdr:relSizeAnchor>
</c:userShapes>
</file>

<file path=xl/drawings/drawing31.xml><?xml version="1.0" encoding="utf-8"?>
<c:userShapes xmlns:c="http://schemas.openxmlformats.org/drawingml/2006/chart">
  <cdr:relSizeAnchor xmlns:cdr="http://schemas.openxmlformats.org/drawingml/2006/chartDrawing">
    <cdr:from>
      <cdr:x>0.01484</cdr:x>
      <cdr:y>0.93011</cdr:y>
    </cdr:from>
    <cdr:to>
      <cdr:x>0.4139</cdr:x>
      <cdr:y>1</cdr:y>
    </cdr:to>
    <cdr:sp macro="" textlink="">
      <cdr:nvSpPr>
        <cdr:cNvPr id="1889282" name="Text Box 2"/>
        <cdr:cNvSpPr txBox="1">
          <a:spLocks xmlns:a="http://schemas.openxmlformats.org/drawingml/2006/main" noChangeArrowheads="1"/>
        </cdr:cNvSpPr>
      </cdr:nvSpPr>
      <cdr:spPr bwMode="auto">
        <a:xfrm xmlns:a="http://schemas.openxmlformats.org/drawingml/2006/main">
          <a:off x="46788" y="1647825"/>
          <a:ext cx="1258137" cy="123825"/>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INE: ICIT, ICCOP, ICC e ICS</a:t>
          </a:r>
          <a:r>
            <a:rPr lang="pt-PT" sz="600" b="0" i="0" u="none" strike="noStrike" baseline="0">
              <a:solidFill>
                <a:srgbClr val="008000"/>
              </a:solidFill>
              <a:latin typeface="Arial"/>
              <a:cs typeface="Arial"/>
            </a:rPr>
            <a:t>.    </a:t>
          </a:r>
        </a:p>
      </cdr:txBody>
    </cdr:sp>
  </cdr:relSizeAnchor>
  <cdr:relSizeAnchor xmlns:cdr="http://schemas.openxmlformats.org/drawingml/2006/chartDrawing">
    <cdr:from>
      <cdr:x>0.79518</cdr:x>
      <cdr:y>0.3371</cdr:y>
    </cdr:from>
    <cdr:to>
      <cdr:x>0.85241</cdr:x>
      <cdr:y>0.37097</cdr:y>
    </cdr:to>
    <cdr:sp macro="" textlink="">
      <cdr:nvSpPr>
        <cdr:cNvPr id="4" name="Conexão recta unidireccional 3"/>
        <cdr:cNvSpPr/>
      </cdr:nvSpPr>
      <cdr:spPr>
        <a:xfrm xmlns:a="http://schemas.openxmlformats.org/drawingml/2006/main" flipH="1" flipV="1">
          <a:off x="2514599" y="597226"/>
          <a:ext cx="180975" cy="59998"/>
        </a:xfrm>
        <a:prstGeom xmlns:a="http://schemas.openxmlformats.org/drawingml/2006/main" prst="straightConnector1">
          <a:avLst/>
        </a:prstGeom>
        <a:ln xmlns:a="http://schemas.openxmlformats.org/drawingml/2006/main">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vertOverflow="clip"/>
        <a:lstStyle xmlns:a="http://schemas.openxmlformats.org/drawingml/2006/main"/>
        <a:p xmlns:a="http://schemas.openxmlformats.org/drawingml/2006/main">
          <a:endParaRPr lang="pt-PT"/>
        </a:p>
      </cdr:txBody>
    </cdr:sp>
  </cdr:relSizeAnchor>
</c:userShapes>
</file>

<file path=xl/drawings/drawing32.xml><?xml version="1.0" encoding="utf-8"?>
<c:userShapes xmlns:c="http://schemas.openxmlformats.org/drawingml/2006/chart">
  <cdr:relSizeAnchor xmlns:cdr="http://schemas.openxmlformats.org/drawingml/2006/chartDrawing">
    <cdr:from>
      <cdr:x>0.01479</cdr:x>
      <cdr:y>0.91736</cdr:y>
    </cdr:from>
    <cdr:to>
      <cdr:x>0.94979</cdr:x>
      <cdr:y>0.98886</cdr:y>
    </cdr:to>
    <cdr:sp macro="" textlink="">
      <cdr:nvSpPr>
        <cdr:cNvPr id="1891329" name="Text Box 1"/>
        <cdr:cNvSpPr txBox="1">
          <a:spLocks xmlns:a="http://schemas.openxmlformats.org/drawingml/2006/main" noChangeArrowheads="1"/>
        </cdr:cNvSpPr>
      </cdr:nvSpPr>
      <cdr:spPr bwMode="auto">
        <a:xfrm xmlns:a="http://schemas.openxmlformats.org/drawingml/2006/main">
          <a:off x="47757" y="1546599"/>
          <a:ext cx="3019091" cy="120543"/>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IEFP, Informação Mensal. </a:t>
          </a:r>
        </a:p>
      </cdr:txBody>
    </cdr:sp>
  </cdr:relSizeAnchor>
  <cdr:relSizeAnchor xmlns:cdr="http://schemas.openxmlformats.org/drawingml/2006/chartDrawing">
    <cdr:from>
      <cdr:x>0.01479</cdr:x>
      <cdr:y>0.06599</cdr:y>
    </cdr:from>
    <cdr:to>
      <cdr:x>0.12645</cdr:x>
      <cdr:y>0.12939</cdr:y>
    </cdr:to>
    <cdr:sp macro="" textlink="">
      <cdr:nvSpPr>
        <cdr:cNvPr id="1891330" name="Text Box 2"/>
        <cdr:cNvSpPr txBox="1">
          <a:spLocks xmlns:a="http://schemas.openxmlformats.org/drawingml/2006/main" noChangeArrowheads="1"/>
        </cdr:cNvSpPr>
      </cdr:nvSpPr>
      <cdr:spPr bwMode="auto">
        <a:xfrm xmlns:a="http://schemas.openxmlformats.org/drawingml/2006/main">
          <a:off x="47757" y="111250"/>
          <a:ext cx="360548" cy="106889"/>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wrap="none" lIns="18288" tIns="18288" rIns="0" bIns="0" anchor="t" upright="1">
          <a:spAutoFit/>
        </a:bodyPr>
        <a:lstStyle xmlns:a="http://schemas.openxmlformats.org/drawingml/2006/main"/>
        <a:p xmlns:a="http://schemas.openxmlformats.org/drawingml/2006/main">
          <a:pPr algn="l" rtl="0">
            <a:defRPr sz="1000"/>
          </a:pPr>
          <a:r>
            <a:rPr lang="pt-PT" sz="600" b="0" i="0" u="none" strike="noStrike" baseline="0">
              <a:solidFill>
                <a:srgbClr val="008000"/>
              </a:solidFill>
              <a:latin typeface="Arial"/>
              <a:cs typeface="Arial"/>
            </a:rPr>
            <a:t>(</a:t>
          </a:r>
          <a:r>
            <a:rPr lang="pt-PT" sz="600" b="0" i="0" u="none" strike="noStrike" baseline="0">
              <a:solidFill>
                <a:schemeClr val="tx2"/>
              </a:solidFill>
              <a:latin typeface="Arial"/>
              <a:cs typeface="Arial"/>
            </a:rPr>
            <a:t>milhares</a:t>
          </a:r>
          <a:r>
            <a:rPr lang="pt-PT" sz="600" b="0" i="0" u="none" strike="noStrike" baseline="0">
              <a:solidFill>
                <a:srgbClr val="008000"/>
              </a:solidFill>
              <a:latin typeface="Arial"/>
              <a:cs typeface="Arial"/>
            </a:rPr>
            <a:t>)</a:t>
          </a:r>
        </a:p>
      </cdr:txBody>
    </cdr:sp>
  </cdr:relSizeAnchor>
  <cdr:relSizeAnchor xmlns:cdr="http://schemas.openxmlformats.org/drawingml/2006/chartDrawing">
    <cdr:from>
      <cdr:x>0.89941</cdr:x>
      <cdr:y>0.06622</cdr:y>
    </cdr:from>
    <cdr:to>
      <cdr:x>0.95401</cdr:x>
      <cdr:y>0.15254</cdr:y>
    </cdr:to>
    <cdr:sp macro="" textlink="">
      <cdr:nvSpPr>
        <cdr:cNvPr id="1891331" name="Text Box 3"/>
        <cdr:cNvSpPr txBox="1">
          <a:spLocks xmlns:a="http://schemas.openxmlformats.org/drawingml/2006/main" noChangeArrowheads="1"/>
        </cdr:cNvSpPr>
      </cdr:nvSpPr>
      <cdr:spPr bwMode="auto">
        <a:xfrm xmlns:a="http://schemas.openxmlformats.org/drawingml/2006/main">
          <a:off x="2895599" y="111641"/>
          <a:ext cx="175787" cy="145534"/>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wrap="square" lIns="18288" tIns="18288" rIns="0" bIns="0" anchor="t" upright="1">
          <a:noAutofit/>
        </a:bodyPr>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a:t>
          </a:r>
        </a:p>
      </cdr:txBody>
    </cdr:sp>
  </cdr:relSizeAnchor>
</c:userShapes>
</file>

<file path=xl/drawings/drawing33.xml><?xml version="1.0" encoding="utf-8"?>
<c:userShapes xmlns:c="http://schemas.openxmlformats.org/drawingml/2006/chart">
  <cdr:relSizeAnchor xmlns:cdr="http://schemas.openxmlformats.org/drawingml/2006/chartDrawing">
    <cdr:from>
      <cdr:x>0.77204</cdr:x>
      <cdr:y>0.14835</cdr:y>
    </cdr:from>
    <cdr:to>
      <cdr:x>0.81155</cdr:x>
      <cdr:y>0.22527</cdr:y>
    </cdr:to>
    <cdr:sp macro="" textlink="">
      <cdr:nvSpPr>
        <cdr:cNvPr id="1888257" name="Line 1"/>
        <cdr:cNvSpPr>
          <a:spLocks xmlns:a="http://schemas.openxmlformats.org/drawingml/2006/main" noChangeShapeType="1"/>
        </cdr:cNvSpPr>
      </cdr:nvSpPr>
      <cdr:spPr bwMode="auto">
        <a:xfrm xmlns:a="http://schemas.openxmlformats.org/drawingml/2006/main" flipH="1">
          <a:off x="2419350" y="257175"/>
          <a:ext cx="123824" cy="133350"/>
        </a:xfrm>
        <a:prstGeom xmlns:a="http://schemas.openxmlformats.org/drawingml/2006/main" prst="line">
          <a:avLst/>
        </a:prstGeom>
        <a:noFill xmlns:a="http://schemas.openxmlformats.org/drawingml/2006/main"/>
        <a:ln xmlns:a="http://schemas.openxmlformats.org/drawingml/2006/main" w="9525">
          <a:solidFill>
            <a:schemeClr val="tx1"/>
          </a:solidFill>
          <a:round/>
          <a:headEnd/>
          <a:tailEnd type="triangl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pt-PT"/>
        </a:p>
      </cdr:txBody>
    </cdr:sp>
  </cdr:relSizeAnchor>
  <cdr:relSizeAnchor xmlns:cdr="http://schemas.openxmlformats.org/drawingml/2006/chartDrawing">
    <cdr:from>
      <cdr:x>0.19068</cdr:x>
      <cdr:y>0.18537</cdr:y>
    </cdr:from>
    <cdr:to>
      <cdr:x>0.23827</cdr:x>
      <cdr:y>0.26702</cdr:y>
    </cdr:to>
    <cdr:sp macro="" textlink="">
      <cdr:nvSpPr>
        <cdr:cNvPr id="1888258" name="Line 2"/>
        <cdr:cNvSpPr>
          <a:spLocks xmlns:a="http://schemas.openxmlformats.org/drawingml/2006/main" noChangeShapeType="1"/>
        </cdr:cNvSpPr>
      </cdr:nvSpPr>
      <cdr:spPr bwMode="auto">
        <a:xfrm xmlns:a="http://schemas.openxmlformats.org/drawingml/2006/main" flipH="1">
          <a:off x="610268" y="321352"/>
          <a:ext cx="152307" cy="141544"/>
        </a:xfrm>
        <a:prstGeom xmlns:a="http://schemas.openxmlformats.org/drawingml/2006/main" prst="line">
          <a:avLst/>
        </a:prstGeom>
        <a:noFill xmlns:a="http://schemas.openxmlformats.org/drawingml/2006/main"/>
        <a:ln xmlns:a="http://schemas.openxmlformats.org/drawingml/2006/main" w="9525">
          <a:solidFill>
            <a:schemeClr val="accent6"/>
          </a:solidFill>
          <a:round/>
          <a:headEnd/>
          <a:tailEnd type="triangl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pt-PT"/>
        </a:p>
      </cdr:txBody>
    </cdr:sp>
  </cdr:relSizeAnchor>
  <cdr:relSizeAnchor xmlns:cdr="http://schemas.openxmlformats.org/drawingml/2006/chartDrawing">
    <cdr:from>
      <cdr:x>0.01561</cdr:x>
      <cdr:y>0.91473</cdr:y>
    </cdr:from>
    <cdr:to>
      <cdr:x>0.98512</cdr:x>
      <cdr:y>0.98634</cdr:y>
    </cdr:to>
    <cdr:sp macro="" textlink="">
      <cdr:nvSpPr>
        <cdr:cNvPr id="1888259" name="Text Box 3"/>
        <cdr:cNvSpPr txBox="1">
          <a:spLocks xmlns:a="http://schemas.openxmlformats.org/drawingml/2006/main" noChangeArrowheads="1"/>
        </cdr:cNvSpPr>
      </cdr:nvSpPr>
      <cdr:spPr bwMode="auto">
        <a:xfrm xmlns:a="http://schemas.openxmlformats.org/drawingml/2006/main">
          <a:off x="50107" y="1585736"/>
          <a:ext cx="3112054" cy="12414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INE: ICIT, ICCOP, ICC e ICS.    </a:t>
          </a:r>
        </a:p>
      </cdr:txBody>
    </cdr:sp>
  </cdr:relSizeAnchor>
</c:userShapes>
</file>

<file path=xl/drawings/drawing34.xml><?xml version="1.0" encoding="utf-8"?>
<xdr:wsDr xmlns:xdr="http://schemas.openxmlformats.org/drawingml/2006/spreadsheetDrawing" xmlns:a="http://schemas.openxmlformats.org/drawingml/2006/main">
  <xdr:oneCellAnchor>
    <xdr:from>
      <xdr:col>4</xdr:col>
      <xdr:colOff>0</xdr:colOff>
      <xdr:row>61</xdr:row>
      <xdr:rowOff>0</xdr:rowOff>
    </xdr:from>
    <xdr:ext cx="76200" cy="200025"/>
    <xdr:sp macro="" textlink="">
      <xdr:nvSpPr>
        <xdr:cNvPr id="2" name="Text Box 1025"/>
        <xdr:cNvSpPr txBox="1">
          <a:spLocks noChangeArrowheads="1"/>
        </xdr:cNvSpPr>
      </xdr:nvSpPr>
      <xdr:spPr bwMode="auto">
        <a:xfrm>
          <a:off x="1171575" y="11734800"/>
          <a:ext cx="76200" cy="200025"/>
        </a:xfrm>
        <a:prstGeom prst="rect">
          <a:avLst/>
        </a:prstGeom>
        <a:noFill/>
        <a:ln w="9525">
          <a:noFill/>
          <a:miter lim="800000"/>
          <a:headEnd/>
          <a:tailEnd/>
        </a:ln>
      </xdr:spPr>
    </xdr:sp>
    <xdr:clientData/>
  </xdr:oneCellAnchor>
  <xdr:twoCellAnchor editAs="oneCell">
    <xdr:from>
      <xdr:col>8</xdr:col>
      <xdr:colOff>114300</xdr:colOff>
      <xdr:row>5</xdr:row>
      <xdr:rowOff>142875</xdr:rowOff>
    </xdr:from>
    <xdr:to>
      <xdr:col>8</xdr:col>
      <xdr:colOff>762000</xdr:colOff>
      <xdr:row>8</xdr:row>
      <xdr:rowOff>19050</xdr:rowOff>
    </xdr:to>
    <xdr:pic>
      <xdr:nvPicPr>
        <xdr:cNvPr id="3" name="Picture 1026"/>
        <xdr:cNvPicPr>
          <a:picLocks noChangeAspect="1" noChangeArrowheads="1"/>
        </xdr:cNvPicPr>
      </xdr:nvPicPr>
      <xdr:blipFill>
        <a:blip xmlns:r="http://schemas.openxmlformats.org/officeDocument/2006/relationships" r:embed="rId1" cstate="print"/>
        <a:srcRect/>
        <a:stretch>
          <a:fillRect/>
        </a:stretch>
      </xdr:blipFill>
      <xdr:spPr bwMode="auto">
        <a:xfrm>
          <a:off x="5514975" y="838200"/>
          <a:ext cx="647700" cy="371475"/>
        </a:xfrm>
        <a:prstGeom prst="rect">
          <a:avLst/>
        </a:prstGeom>
        <a:noFill/>
      </xdr:spPr>
    </xdr:pic>
    <xdr:clientData/>
  </xdr:twoCellAnchor>
  <xdr:twoCellAnchor editAs="oneCell">
    <xdr:from>
      <xdr:col>6</xdr:col>
      <xdr:colOff>0</xdr:colOff>
      <xdr:row>40</xdr:row>
      <xdr:rowOff>95250</xdr:rowOff>
    </xdr:from>
    <xdr:to>
      <xdr:col>8</xdr:col>
      <xdr:colOff>1000125</xdr:colOff>
      <xdr:row>42</xdr:row>
      <xdr:rowOff>38100</xdr:rowOff>
    </xdr:to>
    <xdr:sp macro="" textlink="">
      <xdr:nvSpPr>
        <xdr:cNvPr id="5" name="Text Box 1029"/>
        <xdr:cNvSpPr txBox="1">
          <a:spLocks noChangeArrowheads="1"/>
        </xdr:cNvSpPr>
      </xdr:nvSpPr>
      <xdr:spPr bwMode="auto">
        <a:xfrm>
          <a:off x="3305175" y="6591300"/>
          <a:ext cx="3095625" cy="381000"/>
        </a:xfrm>
        <a:prstGeom prst="rect">
          <a:avLst/>
        </a:prstGeom>
        <a:noFill/>
        <a:ln w="9525">
          <a:noFill/>
          <a:miter lim="800000"/>
          <a:headEnd/>
          <a:tailEnd/>
        </a:ln>
      </xdr:spPr>
      <xdr:txBody>
        <a:bodyPr vertOverflow="clip" wrap="square" lIns="27432" tIns="22860" rIns="27432" bIns="0" anchor="t" upright="1"/>
        <a:lstStyle/>
        <a:p>
          <a:pPr algn="ctr" rtl="0">
            <a:defRPr sz="1000"/>
          </a:pPr>
          <a:r>
            <a:rPr lang="pt-PT" sz="1000" b="1" i="0" u="none" strike="noStrike" baseline="0">
              <a:solidFill>
                <a:schemeClr val="tx2"/>
              </a:solidFill>
              <a:latin typeface="Arial"/>
              <a:cs typeface="Arial"/>
            </a:rPr>
            <a:t>Índice de taxa de desemprego </a:t>
          </a:r>
        </a:p>
        <a:p>
          <a:pPr algn="ctr" rtl="0">
            <a:defRPr sz="1000"/>
          </a:pPr>
          <a:r>
            <a:rPr lang="pt-PT" sz="1000" b="1" i="0" u="none" strike="noStrike" baseline="0">
              <a:solidFill>
                <a:schemeClr val="tx2"/>
              </a:solidFill>
              <a:latin typeface="Arial"/>
              <a:cs typeface="Arial"/>
            </a:rPr>
            <a:t> mulheres /homens</a:t>
          </a:r>
        </a:p>
      </xdr:txBody>
    </xdr:sp>
    <xdr:clientData/>
  </xdr:twoCellAnchor>
  <xdr:twoCellAnchor editAs="oneCell">
    <xdr:from>
      <xdr:col>5</xdr:col>
      <xdr:colOff>1057275</xdr:colOff>
      <xdr:row>54</xdr:row>
      <xdr:rowOff>28575</xdr:rowOff>
    </xdr:from>
    <xdr:to>
      <xdr:col>9</xdr:col>
      <xdr:colOff>9525</xdr:colOff>
      <xdr:row>56</xdr:row>
      <xdr:rowOff>219076</xdr:rowOff>
    </xdr:to>
    <xdr:sp macro="" textlink="">
      <xdr:nvSpPr>
        <xdr:cNvPr id="7" name="Text Box 1031"/>
        <xdr:cNvSpPr txBox="1">
          <a:spLocks noChangeArrowheads="1"/>
        </xdr:cNvSpPr>
      </xdr:nvSpPr>
      <xdr:spPr bwMode="auto">
        <a:xfrm>
          <a:off x="3295650" y="9591675"/>
          <a:ext cx="3162300" cy="476251"/>
        </a:xfrm>
        <a:prstGeom prst="rect">
          <a:avLst/>
        </a:prstGeom>
        <a:noFill/>
        <a:ln w="9525">
          <a:noFill/>
          <a:miter lim="800000"/>
          <a:headEnd/>
          <a:tailEnd/>
        </a:ln>
      </xdr:spPr>
      <xdr:txBody>
        <a:bodyPr vertOverflow="clip" wrap="square" lIns="27432" tIns="18288" rIns="27432" bIns="18288" anchor="ctr" upright="1"/>
        <a:lstStyle/>
        <a:p>
          <a:pPr algn="just" rtl="0">
            <a:defRPr sz="1000"/>
          </a:pPr>
          <a:r>
            <a:rPr lang="pt-PT" sz="700" b="1" i="0" u="none" strike="noStrike" baseline="0">
              <a:solidFill>
                <a:srgbClr val="333333"/>
              </a:solidFill>
              <a:latin typeface="Arial"/>
              <a:cs typeface="Arial"/>
            </a:rPr>
            <a:t>nota</a:t>
          </a:r>
          <a:r>
            <a:rPr lang="pt-PT" sz="700" b="0" i="0" u="none" strike="noStrike" baseline="0">
              <a:solidFill>
                <a:srgbClr val="333333"/>
              </a:solidFill>
              <a:latin typeface="Arial"/>
              <a:cs typeface="Arial"/>
            </a:rPr>
            <a:t>: </a:t>
          </a:r>
          <a:r>
            <a:rPr lang="pt-PT" sz="700" b="1" i="0" u="none" strike="noStrike" baseline="0">
              <a:solidFill>
                <a:srgbClr val="333333"/>
              </a:solidFill>
              <a:latin typeface="Arial"/>
              <a:cs typeface="Arial"/>
            </a:rPr>
            <a:t>valores iguais a 1</a:t>
          </a:r>
          <a:r>
            <a:rPr lang="pt-PT" sz="700" b="0" i="0" u="none" strike="noStrike" baseline="0">
              <a:solidFill>
                <a:srgbClr val="333333"/>
              </a:solidFill>
              <a:latin typeface="Arial"/>
              <a:cs typeface="Arial"/>
            </a:rPr>
            <a:t>: taxas de desemprego iguais entre homens e mulheres; </a:t>
          </a:r>
          <a:r>
            <a:rPr lang="pt-PT" sz="700" b="1" i="0" u="none" strike="noStrike" baseline="0">
              <a:solidFill>
                <a:srgbClr val="333333"/>
              </a:solidFill>
              <a:latin typeface="Arial"/>
              <a:cs typeface="Arial"/>
            </a:rPr>
            <a:t>valores &gt; 1</a:t>
          </a:r>
          <a:r>
            <a:rPr lang="pt-PT" sz="700" b="0" i="0" u="none" strike="noStrike" baseline="0">
              <a:solidFill>
                <a:srgbClr val="333333"/>
              </a:solidFill>
              <a:latin typeface="Arial"/>
              <a:cs typeface="Arial"/>
            </a:rPr>
            <a:t>: mulheres com taxa de desemprego superior à dos homens; </a:t>
          </a:r>
          <a:r>
            <a:rPr lang="pt-PT" sz="700" b="1" i="0" u="none" strike="noStrike" baseline="0">
              <a:solidFill>
                <a:srgbClr val="333333"/>
              </a:solidFill>
              <a:latin typeface="Arial"/>
              <a:cs typeface="Arial"/>
            </a:rPr>
            <a:t>valores &lt; 1:</a:t>
          </a:r>
          <a:r>
            <a:rPr lang="pt-PT" sz="700" b="0" i="0" u="none" strike="noStrike" baseline="0">
              <a:solidFill>
                <a:srgbClr val="333333"/>
              </a:solidFill>
              <a:latin typeface="Arial"/>
              <a:cs typeface="Arial"/>
            </a:rPr>
            <a:t> mulheres menos afetadas pelo desemprego em relação aos homens. </a:t>
          </a:r>
        </a:p>
      </xdr:txBody>
    </xdr:sp>
    <xdr:clientData/>
  </xdr:twoCellAnchor>
  <xdr:twoCellAnchor>
    <xdr:from>
      <xdr:col>8</xdr:col>
      <xdr:colOff>676275</xdr:colOff>
      <xdr:row>0</xdr:row>
      <xdr:rowOff>0</xdr:rowOff>
    </xdr:from>
    <xdr:to>
      <xdr:col>11</xdr:col>
      <xdr:colOff>11973</xdr:colOff>
      <xdr:row>1</xdr:row>
      <xdr:rowOff>8550</xdr:rowOff>
    </xdr:to>
    <xdr:grpSp>
      <xdr:nvGrpSpPr>
        <xdr:cNvPr id="8" name="Grupo 7"/>
        <xdr:cNvGrpSpPr/>
      </xdr:nvGrpSpPr>
      <xdr:grpSpPr>
        <a:xfrm>
          <a:off x="6115050" y="0"/>
          <a:ext cx="612048" cy="180000"/>
          <a:chOff x="4797152" y="7020272"/>
          <a:chExt cx="612048" cy="180000"/>
        </a:xfrm>
      </xdr:grpSpPr>
      <xdr:sp macro="" textlink="">
        <xdr:nvSpPr>
          <xdr:cNvPr id="9" name="Rectângulo 8"/>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0" name="Rectângulo 9"/>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1" name="Rectângulo 10"/>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editAs="oneCell">
    <xdr:from>
      <xdr:col>8</xdr:col>
      <xdr:colOff>114300</xdr:colOff>
      <xdr:row>5</xdr:row>
      <xdr:rowOff>142875</xdr:rowOff>
    </xdr:from>
    <xdr:to>
      <xdr:col>8</xdr:col>
      <xdr:colOff>762000</xdr:colOff>
      <xdr:row>8</xdr:row>
      <xdr:rowOff>19050</xdr:rowOff>
    </xdr:to>
    <xdr:pic>
      <xdr:nvPicPr>
        <xdr:cNvPr id="13" name="Picture 1026"/>
        <xdr:cNvPicPr>
          <a:picLocks noChangeAspect="1" noChangeArrowheads="1"/>
        </xdr:cNvPicPr>
      </xdr:nvPicPr>
      <xdr:blipFill>
        <a:blip xmlns:r="http://schemas.openxmlformats.org/officeDocument/2006/relationships" r:embed="rId1" cstate="print"/>
        <a:srcRect/>
        <a:stretch>
          <a:fillRect/>
        </a:stretch>
      </xdr:blipFill>
      <xdr:spPr bwMode="auto">
        <a:xfrm>
          <a:off x="5514975" y="838200"/>
          <a:ext cx="647700" cy="371475"/>
        </a:xfrm>
        <a:prstGeom prst="rect">
          <a:avLst/>
        </a:prstGeom>
        <a:noFill/>
      </xdr:spPr>
    </xdr:pic>
    <xdr:clientData/>
  </xdr:twoCellAnchor>
  <xdr:oneCellAnchor>
    <xdr:from>
      <xdr:col>4</xdr:col>
      <xdr:colOff>0</xdr:colOff>
      <xdr:row>61</xdr:row>
      <xdr:rowOff>0</xdr:rowOff>
    </xdr:from>
    <xdr:ext cx="76200" cy="200025"/>
    <xdr:sp macro="" textlink="">
      <xdr:nvSpPr>
        <xdr:cNvPr id="23" name="Text Box 1025"/>
        <xdr:cNvSpPr txBox="1">
          <a:spLocks noChangeArrowheads="1"/>
        </xdr:cNvSpPr>
      </xdr:nvSpPr>
      <xdr:spPr bwMode="auto">
        <a:xfrm>
          <a:off x="1171575" y="11734800"/>
          <a:ext cx="76200" cy="200025"/>
        </a:xfrm>
        <a:prstGeom prst="rect">
          <a:avLst/>
        </a:prstGeom>
        <a:noFill/>
        <a:ln w="9525">
          <a:noFill/>
          <a:miter lim="800000"/>
          <a:headEnd/>
          <a:tailEnd/>
        </a:ln>
      </xdr:spPr>
    </xdr:sp>
    <xdr:clientData/>
  </xdr:oneCellAnchor>
  <xdr:twoCellAnchor editAs="oneCell">
    <xdr:from>
      <xdr:col>8</xdr:col>
      <xdr:colOff>114300</xdr:colOff>
      <xdr:row>5</xdr:row>
      <xdr:rowOff>142875</xdr:rowOff>
    </xdr:from>
    <xdr:to>
      <xdr:col>8</xdr:col>
      <xdr:colOff>762000</xdr:colOff>
      <xdr:row>8</xdr:row>
      <xdr:rowOff>19050</xdr:rowOff>
    </xdr:to>
    <xdr:pic>
      <xdr:nvPicPr>
        <xdr:cNvPr id="24" name="Picture 1026"/>
        <xdr:cNvPicPr>
          <a:picLocks noChangeAspect="1" noChangeArrowheads="1"/>
        </xdr:cNvPicPr>
      </xdr:nvPicPr>
      <xdr:blipFill>
        <a:blip xmlns:r="http://schemas.openxmlformats.org/officeDocument/2006/relationships" r:embed="rId1" cstate="print"/>
        <a:srcRect/>
        <a:stretch>
          <a:fillRect/>
        </a:stretch>
      </xdr:blipFill>
      <xdr:spPr bwMode="auto">
        <a:xfrm>
          <a:off x="5514975" y="838200"/>
          <a:ext cx="647700" cy="371475"/>
        </a:xfrm>
        <a:prstGeom prst="rect">
          <a:avLst/>
        </a:prstGeom>
        <a:noFill/>
      </xdr:spPr>
    </xdr:pic>
    <xdr:clientData/>
  </xdr:twoCellAnchor>
  <xdr:twoCellAnchor>
    <xdr:from>
      <xdr:col>5</xdr:col>
      <xdr:colOff>1038225</xdr:colOff>
      <xdr:row>39</xdr:row>
      <xdr:rowOff>142875</xdr:rowOff>
    </xdr:from>
    <xdr:to>
      <xdr:col>10</xdr:col>
      <xdr:colOff>19049</xdr:colOff>
      <xdr:row>56</xdr:row>
      <xdr:rowOff>219075</xdr:rowOff>
    </xdr:to>
    <xdr:sp macro="" textlink="">
      <xdr:nvSpPr>
        <xdr:cNvPr id="25" name="Rectangle 1027"/>
        <xdr:cNvSpPr>
          <a:spLocks noChangeArrowheads="1"/>
        </xdr:cNvSpPr>
      </xdr:nvSpPr>
      <xdr:spPr bwMode="auto">
        <a:xfrm>
          <a:off x="3276600" y="6486525"/>
          <a:ext cx="3248024" cy="3581400"/>
        </a:xfrm>
        <a:prstGeom prst="rect">
          <a:avLst/>
        </a:prstGeom>
        <a:noFill/>
        <a:ln w="9525">
          <a:noFill/>
          <a:miter lim="800000"/>
          <a:headEnd/>
          <a:tailEnd/>
        </a:ln>
      </xdr:spPr>
    </xdr:sp>
    <xdr:clientData/>
  </xdr:twoCellAnchor>
  <xdr:twoCellAnchor>
    <xdr:from>
      <xdr:col>6</xdr:col>
      <xdr:colOff>9525</xdr:colOff>
      <xdr:row>42</xdr:row>
      <xdr:rowOff>171449</xdr:rowOff>
    </xdr:from>
    <xdr:to>
      <xdr:col>9</xdr:col>
      <xdr:colOff>19050</xdr:colOff>
      <xdr:row>53</xdr:row>
      <xdr:rowOff>200023</xdr:rowOff>
    </xdr:to>
    <xdr:graphicFrame macro="">
      <xdr:nvGraphicFramePr>
        <xdr:cNvPr id="33" name="Chart 103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5.xml><?xml version="1.0" encoding="utf-8"?>
<xdr:wsDr xmlns:xdr="http://schemas.openxmlformats.org/drawingml/2006/spreadsheetDrawing" xmlns:a="http://schemas.openxmlformats.org/drawingml/2006/main">
  <xdr:twoCellAnchor>
    <xdr:from>
      <xdr:col>1</xdr:col>
      <xdr:colOff>47625</xdr:colOff>
      <xdr:row>1</xdr:row>
      <xdr:rowOff>47625</xdr:rowOff>
    </xdr:from>
    <xdr:to>
      <xdr:col>15</xdr:col>
      <xdr:colOff>57150</xdr:colOff>
      <xdr:row>69</xdr:row>
      <xdr:rowOff>95250</xdr:rowOff>
    </xdr:to>
    <xdr:sp macro="" textlink="">
      <xdr:nvSpPr>
        <xdr:cNvPr id="1464377" name="Text Box 1"/>
        <xdr:cNvSpPr txBox="1">
          <a:spLocks noChangeArrowheads="1"/>
        </xdr:cNvSpPr>
      </xdr:nvSpPr>
      <xdr:spPr bwMode="auto">
        <a:xfrm>
          <a:off x="114300" y="219075"/>
          <a:ext cx="3228975" cy="10125075"/>
        </a:xfrm>
        <a:prstGeom prst="rect">
          <a:avLst/>
        </a:prstGeom>
        <a:noFill/>
        <a:ln w="9525">
          <a:noFill/>
          <a:miter lim="800000"/>
          <a:headEnd/>
          <a:tailEnd/>
        </a:ln>
      </xdr:spPr>
      <xdr:txBody>
        <a:bodyPr vertOverflow="clip" wrap="square" lIns="27432" tIns="22860" rIns="27432" bIns="0" anchor="t" upright="1"/>
        <a:lstStyle/>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Acidente de trabalho:</a:t>
          </a:r>
          <a:r>
            <a:rPr lang="pt-PT" sz="800" b="0" i="0" u="none" strike="noStrike" baseline="0">
              <a:solidFill>
                <a:srgbClr val="000000"/>
              </a:solidFill>
              <a:latin typeface="Arial"/>
              <a:cs typeface="Arial"/>
            </a:rPr>
            <a:t> é uma ocorrência imprevista, durante o tempo de trabalho, que provoca dano físico ou mental. A expressão “durante o tempo de trabalho” é entendida como “no decorrer da atividade profissional ou durante o período em serviço”.</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Acidente de trabalho mortal: </a:t>
          </a:r>
          <a:r>
            <a:rPr lang="pt-PT" sz="800" b="0" i="0" u="none" strike="noStrike" baseline="0">
              <a:solidFill>
                <a:srgbClr val="000000"/>
              </a:solidFill>
              <a:latin typeface="Arial"/>
              <a:cs typeface="Arial"/>
            </a:rPr>
            <a:t>um acidente de que resulte a morte da vítima num período de um ano (após o dia) da sua ocorrência.</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Beneficiários do rendimento social de inserção (RSI): </a:t>
          </a:r>
          <a:r>
            <a:rPr lang="pt-PT" sz="800" b="0" i="0" u="none" strike="noStrike" baseline="0">
              <a:solidFill>
                <a:srgbClr val="000000"/>
              </a:solidFill>
              <a:latin typeface="Arial"/>
              <a:cs typeface="Arial"/>
            </a:rPr>
            <a:t>membros do agregado familiar do titular do RSI, incluindo o próprio titular.</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Colocações:</a:t>
          </a:r>
          <a:r>
            <a:rPr lang="pt-PT" sz="800" b="0" i="0" u="none" strike="noStrike" baseline="0">
              <a:solidFill>
                <a:srgbClr val="000000"/>
              </a:solidFill>
              <a:latin typeface="Arial"/>
              <a:cs typeface="Arial"/>
            </a:rPr>
            <a:t> ofertas de emprego satisfeitas, com candidatos apresentados pelos Centros de emprego.</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Desempregados:</a:t>
          </a:r>
          <a:r>
            <a:rPr lang="pt-PT" sz="800" b="0" i="0" u="none" strike="noStrike" baseline="0">
              <a:solidFill>
                <a:srgbClr val="000000"/>
              </a:solidFill>
              <a:latin typeface="Arial"/>
              <a:cs typeface="Arial"/>
            </a:rPr>
            <a:t> Indivíduo, com idade compreendida entre os  15 e os 74 anos que, no período de referência, se encontrava simultaneamente nas situações seguintes: a) não tinha trabalho remunerado nem qualquer outro; b) estava disponível para trabalhar num trabalho remunerado ou não; c) tinha procurado um trabalho, isto é, tinha feito diligências no período especificado (período de referência ou nas três semanas anteriores) para encontrar um emprego remunerado ou não. Consideram-se como diligências: a) contacto com um centro de emprego público ou agências privadas de colocações; b) contacto com empregadores; c) contactos pessoais ou com associações sindicais; d) colocação, resposta ou análise de anúncios; e) realização de provas ou entrevistas para seleção; f) procura de terrenos, imóveis ou equipamentos; g) solicitação de licenças ou recursos financeiros para a criação de empresa própria. O critério de disponibilidade para aceitar um emprego é fundamentado no seguinte: a) no desejo de trabalhar; b) na vontade de ter atualmente um emprego remunerado ou uma atividade por conta própria caso consiga obter os recursos necessários; c) na possibilidade de começar a trabalhar no período de referência ou pelo menos nas duas semanas seguintes. Inclui o indivíduo que, embora tendo um emprego, só vai começar a trabalhar em data posterior à do período de referência (nos próximos três meses).</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Desemprego de longa duração:</a:t>
          </a:r>
          <a:r>
            <a:rPr lang="pt-PT" sz="800" b="0" i="0" u="none" strike="noStrike" baseline="0">
              <a:solidFill>
                <a:srgbClr val="000000"/>
              </a:solidFill>
              <a:latin typeface="Arial"/>
              <a:cs typeface="Arial"/>
            </a:rPr>
            <a:t> pessoas em situação de desemprego há 12 meses ou mais.</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Despedimento coletivo:</a:t>
          </a:r>
          <a:r>
            <a:rPr lang="pt-PT" sz="800" b="0" i="0" u="none" strike="noStrike" baseline="0">
              <a:solidFill>
                <a:srgbClr val="000000"/>
              </a:solidFill>
              <a:latin typeface="Arial"/>
              <a:cs typeface="Arial"/>
            </a:rPr>
            <a:t> cessação de contratos de trabalho promovida pelo empregador e operada simultânea ou sucessivamente no período de três meses, abrangendo, pelo menos, dois ou cinco trabalhadores, conforme se trate, respetivamente, de empresa que empregue até 50 ou mais de 50 trabalhadores, sempre que aquela ocorrência se fundamente em encerramento de uma ou várias secções ou estrutura equivalente ou redução de pessoal determinada por motivos de mercado, estruturais ou tecnológicos (n.º 1 do artigo 397º do Código do Trabalho). </a:t>
          </a:r>
        </a:p>
        <a:p>
          <a:pPr algn="just" rtl="0">
            <a:defRPr sz="1000"/>
          </a:pPr>
          <a:r>
            <a:rPr lang="pt-PT" sz="800" b="0" i="0" u="none" strike="noStrike" baseline="0">
              <a:solidFill>
                <a:srgbClr val="000000"/>
              </a:solidFill>
              <a:latin typeface="Arial"/>
              <a:cs typeface="Arial"/>
            </a:rPr>
            <a:t>O procedimento de despedimento coletivo inicia-se com a comunicação do empregador da intenção de proceder ao despedimento, acompanhada, nomeadamente, da indicação do número de trabalhadores a despedir. </a:t>
          </a:r>
        </a:p>
        <a:p>
          <a:pPr algn="just" rtl="0">
            <a:defRPr sz="1000"/>
          </a:pPr>
          <a:r>
            <a:rPr lang="pt-PT" sz="800" b="0" i="0" u="none" strike="noStrike" baseline="0">
              <a:solidFill>
                <a:srgbClr val="000000"/>
              </a:solidFill>
              <a:latin typeface="Arial"/>
              <a:cs typeface="Arial"/>
            </a:rPr>
            <a:t>Segue-se uma fase de negociações com os representantes dos trabalhadores, com vista a um acordo sobre a dimensão e efeitos das medidas a aplicar e, bem assim, outras medidas que reduzam o número de trabalhadores a despedir. Uma alternativa que frequentemente evita ou diminui o número de trabalhadores despedidos é a revogação (por acordo com os próprios trabalhadores) dos contratos de trabalho. </a:t>
          </a:r>
        </a:p>
        <a:p>
          <a:pPr algn="just" rtl="0">
            <a:defRPr sz="1000"/>
          </a:pPr>
          <a:r>
            <a:rPr lang="pt-PT" sz="800" b="0" i="0" u="none" strike="noStrike" baseline="0">
              <a:solidFill>
                <a:srgbClr val="000000"/>
              </a:solidFill>
              <a:latin typeface="Arial"/>
              <a:cs typeface="Arial"/>
            </a:rPr>
            <a:t>No final, o total de trabalhadores despedidos ou a quem se apliquem outras medidas pode não coincidir com o número inicial de trabalhadores a despedir.</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Empresa:</a:t>
          </a:r>
          <a:r>
            <a:rPr lang="pt-PT" sz="800" b="0" i="0" u="none" strike="noStrike" baseline="0">
              <a:solidFill>
                <a:srgbClr val="000000"/>
              </a:solidFill>
              <a:latin typeface="Arial"/>
              <a:cs typeface="Arial"/>
            </a:rPr>
            <a:t> Entidade económica que desenvolve uma determinada atividade, sendo constituída por uma sede social e estabelecimentos com localizações diversas.</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Estabelecimento:</a:t>
          </a:r>
          <a:r>
            <a:rPr lang="pt-PT" sz="800" b="0" i="0" u="none" strike="noStrike" baseline="0">
              <a:solidFill>
                <a:srgbClr val="000000"/>
              </a:solidFill>
              <a:latin typeface="Arial"/>
              <a:cs typeface="Arial"/>
            </a:rPr>
            <a:t> unidade local que, sob um único regime de propriedade ou de controlo, produz exclusiva ou principalmente um grupo homogéneo de bens ou serviços, num único local.</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Família ou agregado familiar de RSI:</a:t>
          </a:r>
          <a:r>
            <a:rPr lang="pt-PT" sz="800" b="0" i="0" u="none" strike="noStrike" baseline="0">
              <a:solidFill>
                <a:srgbClr val="000000"/>
              </a:solidFill>
              <a:latin typeface="Arial"/>
              <a:cs typeface="Arial"/>
            </a:rPr>
            <a:t> conjunto de pessoas que vivem em economia comum, especificando o cônjuge ou pessoa que viva com  </a:t>
          </a:r>
        </a:p>
      </xdr:txBody>
    </xdr:sp>
    <xdr:clientData/>
  </xdr:twoCellAnchor>
  <xdr:twoCellAnchor>
    <xdr:from>
      <xdr:col>15</xdr:col>
      <xdr:colOff>133350</xdr:colOff>
      <xdr:row>1</xdr:row>
      <xdr:rowOff>47626</xdr:rowOff>
    </xdr:from>
    <xdr:to>
      <xdr:col>31</xdr:col>
      <xdr:colOff>9525</xdr:colOff>
      <xdr:row>67</xdr:row>
      <xdr:rowOff>142876</xdr:rowOff>
    </xdr:to>
    <xdr:sp macro="" textlink="">
      <xdr:nvSpPr>
        <xdr:cNvPr id="1464384" name="Text Box 2"/>
        <xdr:cNvSpPr txBox="1">
          <a:spLocks noChangeArrowheads="1"/>
        </xdr:cNvSpPr>
      </xdr:nvSpPr>
      <xdr:spPr bwMode="auto">
        <a:xfrm>
          <a:off x="3419475" y="219076"/>
          <a:ext cx="3257550" cy="9906000"/>
        </a:xfrm>
        <a:prstGeom prst="rect">
          <a:avLst/>
        </a:prstGeom>
        <a:noFill/>
        <a:ln w="9525">
          <a:noFill/>
          <a:miter lim="800000"/>
          <a:headEnd/>
          <a:tailEnd/>
        </a:ln>
      </xdr:spPr>
      <xdr:txBody>
        <a:bodyPr vertOverflow="clip" wrap="square" lIns="27432" tIns="22860" rIns="27432" bIns="0" anchor="t" upright="1"/>
        <a:lstStyle/>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r>
            <a:rPr lang="pt-PT" sz="800" b="0" i="0" u="none" strike="noStrike" baseline="0">
              <a:solidFill>
                <a:srgbClr val="000000"/>
              </a:solidFill>
              <a:latin typeface="Arial"/>
              <a:cs typeface="Arial"/>
            </a:rPr>
            <a:t>o titular em união de facto há mais de um ano, e em geral todos os menores titular em união de facto há mais de um ano, e em geral todos os menores a cargo, quer tenham ou não laços de parentesco com o titular. Poderão ainda ser considerados outros adultos que se encontrem na exclusiva dependência económica do agregado, caso sejam estudantes ou estejam dispensados de disponibilidade ativa para a inserção profissional ou quando o agregado não tenha, incluindo a pessoa em causa, direito à prestação.</a:t>
          </a:r>
        </a:p>
        <a:p>
          <a:pPr algn="just" rtl="0">
            <a:defRPr sz="1000"/>
          </a:pPr>
          <a:endParaRPr lang="pt-PT" sz="800" b="0" i="0" u="none" strike="noStrike" baseline="0">
            <a:solidFill>
              <a:srgbClr val="000000"/>
            </a:solidFill>
            <a:latin typeface="Arial"/>
            <a:cs typeface="Arial"/>
          </a:endParaRPr>
        </a:p>
        <a:p>
          <a:pPr algn="just"/>
          <a:r>
            <a:rPr lang="pt-PT" sz="800" b="1" i="0" u="none" strike="noStrike" baseline="0">
              <a:solidFill>
                <a:srgbClr val="000000"/>
              </a:solidFill>
              <a:latin typeface="Arial"/>
              <a:cs typeface="Arial"/>
            </a:rPr>
            <a:t>Instrumento de regulamentação coletiva de trabalho (IRCT):</a:t>
          </a:r>
          <a:r>
            <a:rPr lang="pt-PT" sz="800" b="0" i="0" u="none" strike="noStrike" baseline="0">
              <a:solidFill>
                <a:srgbClr val="000000"/>
              </a:solidFill>
              <a:latin typeface="Arial"/>
              <a:cs typeface="Arial"/>
            </a:rPr>
            <a:t> </a:t>
          </a:r>
        </a:p>
        <a:p>
          <a:pPr algn="just">
            <a:spcAft>
              <a:spcPts val="200"/>
            </a:spcAft>
          </a:pPr>
          <a:r>
            <a:rPr lang="pt-PT" sz="800" baseline="0" smtClean="0">
              <a:latin typeface="Arial" pitchFamily="34" charset="0"/>
              <a:ea typeface="+mn-ea"/>
              <a:cs typeface="Arial" pitchFamily="34" charset="0"/>
            </a:rPr>
            <a:t>Os instrumentos de regulamentação coletiva de trabalho podem ser negociais ou não negociais.</a:t>
          </a:r>
        </a:p>
        <a:p>
          <a:pPr algn="just">
            <a:spcAft>
              <a:spcPts val="200"/>
            </a:spcAft>
          </a:pPr>
          <a:r>
            <a:rPr lang="pt-PT" sz="800" baseline="0" smtClean="0">
              <a:latin typeface="Arial" pitchFamily="34" charset="0"/>
              <a:ea typeface="+mn-ea"/>
              <a:cs typeface="Arial" pitchFamily="34" charset="0"/>
            </a:rPr>
            <a:t>Os instrumentos de regulamentação coletiva de trabalho </a:t>
          </a:r>
          <a:r>
            <a:rPr lang="pt-PT" sz="800" b="1" baseline="0" smtClean="0">
              <a:latin typeface="Arial" pitchFamily="34" charset="0"/>
              <a:ea typeface="+mn-ea"/>
              <a:cs typeface="Arial" pitchFamily="34" charset="0"/>
            </a:rPr>
            <a:t>negociais</a:t>
          </a:r>
          <a:r>
            <a:rPr lang="pt-PT" sz="800" baseline="0" smtClean="0">
              <a:latin typeface="Arial" pitchFamily="34" charset="0"/>
              <a:ea typeface="+mn-ea"/>
              <a:cs typeface="Arial" pitchFamily="34" charset="0"/>
            </a:rPr>
            <a:t> são a convenção coletiva, o acordo de adesão e a decisão arbitral em processo de arbitragem voluntária.</a:t>
          </a:r>
        </a:p>
        <a:p>
          <a:pPr algn="just"/>
          <a:r>
            <a:rPr lang="pt-PT" sz="800" baseline="0" smtClean="0">
              <a:latin typeface="Arial" pitchFamily="34" charset="0"/>
              <a:ea typeface="+mn-ea"/>
              <a:cs typeface="Arial" pitchFamily="34" charset="0"/>
            </a:rPr>
            <a:t>As </a:t>
          </a:r>
          <a:r>
            <a:rPr lang="pt-PT" sz="800" b="1" baseline="0" smtClean="0">
              <a:latin typeface="Arial" pitchFamily="34" charset="0"/>
              <a:ea typeface="+mn-ea"/>
              <a:cs typeface="Arial" pitchFamily="34" charset="0"/>
            </a:rPr>
            <a:t>convenções coletivas </a:t>
          </a:r>
          <a:r>
            <a:rPr lang="pt-PT" sz="800" baseline="0" smtClean="0">
              <a:latin typeface="Arial" pitchFamily="34" charset="0"/>
              <a:ea typeface="+mn-ea"/>
              <a:cs typeface="Arial" pitchFamily="34" charset="0"/>
            </a:rPr>
            <a:t>podem ser:</a:t>
          </a:r>
        </a:p>
        <a:p>
          <a:pPr marL="0" marR="0" indent="0" algn="just" defTabSz="914400" eaLnBrk="1" fontAlgn="auto" latinLnBrk="0" hangingPunct="1">
            <a:lnSpc>
              <a:spcPct val="100000"/>
            </a:lnSpc>
            <a:spcBef>
              <a:spcPts val="0"/>
            </a:spcBef>
            <a:spcAft>
              <a:spcPts val="0"/>
            </a:spcAft>
            <a:buClrTx/>
            <a:buSzTx/>
            <a:buFontTx/>
            <a:buNone/>
            <a:tabLst/>
            <a:defRPr/>
          </a:pPr>
          <a:r>
            <a:rPr lang="pt-PT" sz="800" b="0" i="1" baseline="0" smtClean="0">
              <a:latin typeface="Arial" pitchFamily="34" charset="0"/>
              <a:ea typeface="+mn-ea"/>
              <a:cs typeface="Arial" pitchFamily="34" charset="0"/>
            </a:rPr>
            <a:t>     - </a:t>
          </a:r>
          <a:r>
            <a:rPr lang="pt-PT" sz="800" b="1" baseline="0" smtClean="0">
              <a:latin typeface="Arial" pitchFamily="34" charset="0"/>
              <a:ea typeface="+mn-ea"/>
              <a:cs typeface="Arial" pitchFamily="34" charset="0"/>
            </a:rPr>
            <a:t>Contrato coletivo de trabalho </a:t>
          </a:r>
          <a:r>
            <a:rPr lang="pt-PT" sz="800" b="0" baseline="0" smtClean="0">
              <a:latin typeface="Arial" pitchFamily="34" charset="0"/>
              <a:ea typeface="+mn-ea"/>
              <a:cs typeface="Arial" pitchFamily="34" charset="0"/>
            </a:rPr>
            <a:t>(CCT) - convenção coletiva celebrada entre uma ou mais associações patronais e uma ou mais associações sindicais; 	</a:t>
          </a:r>
        </a:p>
        <a:p>
          <a:pPr algn="just"/>
          <a:r>
            <a:rPr lang="pt-PT" sz="800" b="0" baseline="0" smtClean="0">
              <a:latin typeface="Arial" pitchFamily="34" charset="0"/>
              <a:ea typeface="+mn-ea"/>
              <a:cs typeface="Arial" pitchFamily="34" charset="0"/>
            </a:rPr>
            <a:t>     -</a:t>
          </a:r>
          <a:r>
            <a:rPr lang="pt-PT" sz="800" b="1" baseline="0" smtClean="0">
              <a:latin typeface="Arial" pitchFamily="34" charset="0"/>
              <a:ea typeface="+mn-ea"/>
              <a:cs typeface="Arial" pitchFamily="34" charset="0"/>
            </a:rPr>
            <a:t> Acordo coletivo de trabalho </a:t>
          </a:r>
          <a:r>
            <a:rPr lang="pt-PT" sz="800" b="0" baseline="0" smtClean="0">
              <a:latin typeface="Arial" pitchFamily="34" charset="0"/>
              <a:ea typeface="+mn-ea"/>
              <a:cs typeface="Arial" pitchFamily="34" charset="0"/>
            </a:rPr>
            <a:t>(ACT) - convenção coletiva celebrada entre vários empregadores e uma ou mais associações sindicais; </a:t>
          </a:r>
        </a:p>
        <a:p>
          <a:pPr algn="just">
            <a:spcAft>
              <a:spcPts val="200"/>
            </a:spcAft>
          </a:pPr>
          <a:r>
            <a:rPr lang="pt-PT" sz="800" b="1" baseline="0">
              <a:latin typeface="Arial" pitchFamily="34" charset="0"/>
              <a:ea typeface="+mn-ea"/>
              <a:cs typeface="Arial" pitchFamily="34" charset="0"/>
            </a:rPr>
            <a:t>     </a:t>
          </a:r>
          <a:r>
            <a:rPr lang="pt-PT" sz="800" b="1">
              <a:latin typeface="Arial" pitchFamily="34" charset="0"/>
              <a:ea typeface="+mn-ea"/>
              <a:cs typeface="Arial" pitchFamily="34" charset="0"/>
            </a:rPr>
            <a:t>- Acordo de empresa (AE) - </a:t>
          </a:r>
          <a:r>
            <a:rPr lang="pt-PT" sz="800">
              <a:latin typeface="Arial" pitchFamily="34" charset="0"/>
              <a:ea typeface="+mn-ea"/>
              <a:cs typeface="Arial" pitchFamily="34" charset="0"/>
            </a:rPr>
            <a:t>convenção coletiva celebrada entre uma ou mais associações sindicais e um empregador para uma empresa ou estabelecimento.</a:t>
          </a:r>
        </a:p>
        <a:p>
          <a:pPr algn="just">
            <a:spcAft>
              <a:spcPts val="200"/>
            </a:spcAft>
          </a:pPr>
          <a:r>
            <a:rPr lang="pt-PT" sz="800" b="1">
              <a:latin typeface="Arial" pitchFamily="34" charset="0"/>
              <a:ea typeface="+mn-ea"/>
              <a:cs typeface="Arial" pitchFamily="34" charset="0"/>
            </a:rPr>
            <a:t>Acordo de adesão </a:t>
          </a:r>
          <a:r>
            <a:rPr lang="pt-PT" sz="800">
              <a:latin typeface="Arial" pitchFamily="34" charset="0"/>
              <a:ea typeface="+mn-ea"/>
              <a:cs typeface="Arial" pitchFamily="34" charset="0"/>
            </a:rPr>
            <a:t>- </a:t>
          </a:r>
          <a:r>
            <a:rPr lang="pt-PT" sz="800">
              <a:latin typeface="Arial" pitchFamily="34" charset="0"/>
              <a:cs typeface="Arial" pitchFamily="34" charset="0"/>
            </a:rPr>
            <a:t>adesão a convenção coletiva ou a decisão arbitral por parte de associação sindical, associação de empregadores ou empregador .</a:t>
          </a:r>
          <a:endParaRPr lang="pt-PT" sz="800">
            <a:latin typeface="Arial" pitchFamily="34" charset="0"/>
            <a:ea typeface="+mn-ea"/>
            <a:cs typeface="Arial" pitchFamily="34" charset="0"/>
          </a:endParaRPr>
        </a:p>
        <a:p>
          <a:pPr algn="just"/>
          <a:r>
            <a:rPr lang="pt-PT" sz="800" b="0" i="0" u="none" strike="noStrike" baseline="0" smtClean="0">
              <a:solidFill>
                <a:srgbClr val="000000"/>
              </a:solidFill>
              <a:latin typeface="Arial" pitchFamily="34" charset="0"/>
              <a:ea typeface="+mn-ea"/>
              <a:cs typeface="Arial" pitchFamily="34" charset="0"/>
            </a:rPr>
            <a:t>Os instrumentos de regulamentação coletiva de trabalho </a:t>
          </a:r>
          <a:r>
            <a:rPr lang="pt-PT" sz="800" b="1" i="0" u="none" strike="noStrike" baseline="0" smtClean="0">
              <a:solidFill>
                <a:srgbClr val="000000"/>
              </a:solidFill>
              <a:latin typeface="Arial" pitchFamily="34" charset="0"/>
              <a:ea typeface="+mn-ea"/>
              <a:cs typeface="Arial" pitchFamily="34" charset="0"/>
            </a:rPr>
            <a:t>não negociais</a:t>
          </a:r>
          <a:r>
            <a:rPr lang="pt-PT" sz="800" b="0" i="0" u="none" strike="noStrike" baseline="0" smtClean="0">
              <a:solidFill>
                <a:srgbClr val="000000"/>
              </a:solidFill>
              <a:latin typeface="Arial" pitchFamily="34" charset="0"/>
              <a:ea typeface="+mn-ea"/>
              <a:cs typeface="Arial" pitchFamily="34" charset="0"/>
            </a:rPr>
            <a:t> são a portaria de extensão, a portaria de condições de trabalho e a decisão arbitral em processo de arbitragem obrigatória ou necessária.</a:t>
          </a:r>
        </a:p>
        <a:p>
          <a:pPr algn="just"/>
          <a:r>
            <a:rPr lang="pt-PT" sz="800" b="1">
              <a:latin typeface="Arial" pitchFamily="34" charset="0"/>
              <a:ea typeface="+mn-ea"/>
              <a:cs typeface="Arial" pitchFamily="34" charset="0"/>
            </a:rPr>
            <a:t>Portaria de extensão (PE) </a:t>
          </a:r>
          <a:r>
            <a:rPr lang="pt-PT" sz="800">
              <a:latin typeface="Arial" pitchFamily="34" charset="0"/>
              <a:ea typeface="+mn-ea"/>
              <a:cs typeface="Arial" pitchFamily="34" charset="0"/>
            </a:rPr>
            <a:t>- portaria que estende o âmbito de aplicação de uma convenção coletiva ou decisão arbitral a trabalhadores e ou a empregadores não abrangidos por esta. </a:t>
          </a:r>
        </a:p>
        <a:p>
          <a:pPr marL="0" marR="0" indent="0" algn="just" defTabSz="914400" eaLnBrk="1" fontAlgn="auto" latinLnBrk="0" hangingPunct="1">
            <a:lnSpc>
              <a:spcPct val="100000"/>
            </a:lnSpc>
            <a:spcBef>
              <a:spcPts val="0"/>
            </a:spcBef>
            <a:spcAft>
              <a:spcPts val="0"/>
            </a:spcAft>
            <a:buClrTx/>
            <a:buSzTx/>
            <a:buFontTx/>
            <a:buNone/>
            <a:tabLst/>
            <a:defRPr/>
          </a:pPr>
          <a:r>
            <a:rPr lang="pt-PT" sz="800" b="1">
              <a:latin typeface="Arial" pitchFamily="34" charset="0"/>
              <a:ea typeface="+mn-ea"/>
              <a:cs typeface="Arial" pitchFamily="34" charset="0"/>
            </a:rPr>
            <a:t>Portaria de condições de trabalho (PCT) </a:t>
          </a:r>
          <a:r>
            <a:rPr lang="pt-PT" sz="800">
              <a:latin typeface="Arial" pitchFamily="34" charset="0"/>
              <a:ea typeface="+mn-ea"/>
              <a:cs typeface="Arial" pitchFamily="34" charset="0"/>
            </a:rPr>
            <a:t>- portaria que contém as normas reguladoras das condições de trabalho no seu âmbito de aplicação.</a:t>
          </a:r>
          <a:r>
            <a:rPr lang="pt-PT" sz="800" b="1" baseline="0">
              <a:latin typeface="Arial" pitchFamily="34" charset="0"/>
              <a:ea typeface="+mn-ea"/>
              <a:cs typeface="Arial" pitchFamily="34" charset="0"/>
            </a:rPr>
            <a:t>	</a:t>
          </a:r>
          <a:endParaRPr lang="pt-PT" sz="800">
            <a:latin typeface="Arial" pitchFamily="34" charset="0"/>
            <a:cs typeface="Arial" pitchFamily="34" charset="0"/>
          </a:endParaRPr>
        </a:p>
        <a:p>
          <a:pPr algn="just"/>
          <a:r>
            <a:rPr lang="pt-PT" sz="800" b="1">
              <a:latin typeface="Arial" pitchFamily="34" charset="0"/>
              <a:ea typeface="+mn-ea"/>
              <a:cs typeface="Arial" pitchFamily="34" charset="0"/>
            </a:rPr>
            <a:t>Decisão arbitral </a:t>
          </a:r>
          <a:r>
            <a:rPr lang="pt-PT" sz="800">
              <a:latin typeface="Arial" pitchFamily="34" charset="0"/>
              <a:ea typeface="+mn-ea"/>
              <a:cs typeface="Arial" pitchFamily="34" charset="0"/>
            </a:rPr>
            <a:t>– instrumento de regulamentação coletiva de trabalho resultante de arbitragem, voluntária, obrigatória ou necessária. </a:t>
          </a:r>
          <a:endParaRPr lang="pt-PT" sz="800">
            <a:latin typeface="Arial" pitchFamily="34" charset="0"/>
            <a:cs typeface="Arial" pitchFamily="34" charset="0"/>
          </a:endParaRPr>
        </a:p>
        <a:p>
          <a:pPr algn="just"/>
          <a:endParaRPr lang="pt-PT" sz="800" b="0" i="0" u="none" strike="noStrike" baseline="0" smtClean="0">
            <a:solidFill>
              <a:srgbClr val="000000"/>
            </a:solidFill>
            <a:latin typeface="Arial"/>
            <a:ea typeface="+mn-ea"/>
            <a:cs typeface="Arial"/>
          </a:endParaRPr>
        </a:p>
        <a:p>
          <a:pPr algn="just" rtl="0">
            <a:defRPr sz="1000"/>
          </a:pPr>
          <a:r>
            <a:rPr lang="pt-PT" sz="800" b="0" i="0" u="none" strike="noStrike" baseline="0">
              <a:solidFill>
                <a:srgbClr val="000000"/>
              </a:solidFill>
              <a:latin typeface="Arial"/>
              <a:cs typeface="Arial"/>
            </a:rPr>
            <a:t>Í</a:t>
          </a:r>
          <a:r>
            <a:rPr lang="pt-PT" sz="800" b="1" i="0" u="none" strike="noStrike" baseline="0">
              <a:solidFill>
                <a:srgbClr val="000000"/>
              </a:solidFill>
              <a:latin typeface="Arial"/>
              <a:cs typeface="Arial"/>
            </a:rPr>
            <a:t>ndice de Preços no Consumidor:</a:t>
          </a:r>
          <a:r>
            <a:rPr lang="pt-PT" sz="800" b="0" i="0" u="none" strike="noStrike" baseline="0">
              <a:solidFill>
                <a:srgbClr val="000000"/>
              </a:solidFill>
              <a:latin typeface="Arial"/>
              <a:cs typeface="Arial"/>
            </a:rPr>
            <a:t> indicador que tem por finalidade medir a evolução no tempo dos preços de um conjunto de bens e serviços considerados representativos da estrutura de consumo da população residente em Portugal. A estrutura de consumo da atual série do IPC (2008 = 100) bem como os bens e serviços que constituem o cabaz do indicador foram inferidos com base no Inquérito aos Orçamentos Familiares realizado em 2005 e 2006.</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Ofertas de emprego: </a:t>
          </a:r>
          <a:r>
            <a:rPr lang="pt-PT" sz="800" b="0" i="0" u="none" strike="noStrike" baseline="0">
              <a:solidFill>
                <a:srgbClr val="000000"/>
              </a:solidFill>
              <a:latin typeface="Arial"/>
              <a:cs typeface="Arial"/>
            </a:rPr>
            <a:t>empregos disponíveis comunicados pelas entidades empregadoras aos Centros de Emprego. </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Participantes em programas e medidas de emprego, formação profissional e reabilitação profissional:</a:t>
          </a:r>
          <a:endParaRPr lang="pt-PT" sz="800" b="0" i="0" u="none" strike="noStrike" baseline="0">
            <a:solidFill>
              <a:srgbClr val="000000"/>
            </a:solidFill>
            <a:latin typeface="Arial"/>
            <a:cs typeface="Arial"/>
          </a:endParaRPr>
        </a:p>
        <a:p>
          <a:pPr algn="just" rtl="0">
            <a:defRPr sz="1000"/>
          </a:pPr>
          <a:r>
            <a:rPr lang="pt-PT" sz="800" b="0" i="0" u="none" strike="noStrike" baseline="0">
              <a:solidFill>
                <a:srgbClr val="000000"/>
              </a:solidFill>
              <a:latin typeface="Arial"/>
              <a:cs typeface="Arial"/>
            </a:rPr>
            <a:t> - </a:t>
          </a:r>
          <a:r>
            <a:rPr lang="pt-PT" sz="800" b="1" i="0" u="none" strike="noStrike" baseline="0">
              <a:solidFill>
                <a:srgbClr val="000000"/>
              </a:solidFill>
              <a:latin typeface="Arial"/>
              <a:cs typeface="Arial"/>
            </a:rPr>
            <a:t>transitados: </a:t>
          </a:r>
          <a:r>
            <a:rPr lang="pt-PT" sz="800" b="0" i="0" u="none" strike="noStrike" baseline="0">
              <a:solidFill>
                <a:srgbClr val="000000"/>
              </a:solidFill>
              <a:latin typeface="Arial"/>
              <a:cs typeface="Arial"/>
            </a:rPr>
            <a:t>número de participantes que iniciaram a sua atividade em anos anteriores não tendo terminado antes do primeiro dia do ano estatístico em análise;</a:t>
          </a:r>
        </a:p>
        <a:p>
          <a:pPr algn="just" rtl="0">
            <a:defRPr sz="1000"/>
          </a:pPr>
          <a:r>
            <a:rPr lang="pt-PT" sz="800" b="0" i="0" u="none" strike="noStrike" baseline="0">
              <a:solidFill>
                <a:srgbClr val="000000"/>
              </a:solidFill>
              <a:latin typeface="Arial"/>
              <a:cs typeface="Arial"/>
            </a:rPr>
            <a:t> - </a:t>
          </a:r>
          <a:r>
            <a:rPr lang="pt-PT" sz="800" b="1" i="0" u="none" strike="noStrike" baseline="0">
              <a:solidFill>
                <a:srgbClr val="000000"/>
              </a:solidFill>
              <a:latin typeface="Arial"/>
              <a:cs typeface="Arial"/>
            </a:rPr>
            <a:t>iniciados:</a:t>
          </a:r>
          <a:r>
            <a:rPr lang="pt-PT" sz="800" b="0" i="0" u="none" strike="noStrike" baseline="0">
              <a:solidFill>
                <a:srgbClr val="000000"/>
              </a:solidFill>
              <a:latin typeface="Arial"/>
              <a:cs typeface="Arial"/>
            </a:rPr>
            <a:t> número de participantes que iniciaram a sua participação em programas desde o início do ano até ao último dia do período em análise;</a:t>
          </a:r>
        </a:p>
        <a:p>
          <a:pPr algn="just" rtl="0">
            <a:defRPr sz="1000"/>
          </a:pPr>
          <a:r>
            <a:rPr lang="pt-PT" sz="800" b="0" i="0" u="none" strike="noStrike" baseline="0">
              <a:solidFill>
                <a:srgbClr val="000000"/>
              </a:solidFill>
              <a:latin typeface="Arial"/>
              <a:cs typeface="Arial"/>
            </a:rPr>
            <a:t> - </a:t>
          </a:r>
          <a:r>
            <a:rPr lang="pt-PT" sz="800" b="1" i="0" u="none" strike="noStrike" baseline="0">
              <a:solidFill>
                <a:srgbClr val="000000"/>
              </a:solidFill>
              <a:latin typeface="Arial"/>
              <a:cs typeface="Arial"/>
            </a:rPr>
            <a:t>terminaram:</a:t>
          </a:r>
          <a:r>
            <a:rPr lang="pt-PT" sz="800" b="0" i="0" u="none" strike="noStrike" baseline="0">
              <a:solidFill>
                <a:srgbClr val="000000"/>
              </a:solidFill>
              <a:latin typeface="Arial"/>
              <a:cs typeface="Arial"/>
            </a:rPr>
            <a:t> número de participantes que cessaram a sua participação em medidas ativas desde o início do ano até ao último dia do período em análise;</a:t>
          </a:r>
        </a:p>
        <a:p>
          <a:pPr algn="just" rtl="0">
            <a:defRPr sz="1000"/>
          </a:pPr>
          <a:r>
            <a:rPr lang="pt-PT" sz="800" b="0" i="0" u="none" strike="noStrike" baseline="0">
              <a:solidFill>
                <a:srgbClr val="000000"/>
              </a:solidFill>
              <a:latin typeface="Arial"/>
              <a:cs typeface="Arial"/>
            </a:rPr>
            <a:t> - </a:t>
          </a:r>
          <a:r>
            <a:rPr lang="pt-PT" sz="800" b="1" i="0" u="none" strike="noStrike" baseline="0">
              <a:solidFill>
                <a:srgbClr val="000000"/>
              </a:solidFill>
              <a:latin typeface="Arial"/>
              <a:cs typeface="Arial"/>
            </a:rPr>
            <a:t>permanecem: </a:t>
          </a:r>
          <a:r>
            <a:rPr lang="pt-PT" sz="800" b="0" i="0" u="none" strike="noStrike" baseline="0">
              <a:solidFill>
                <a:srgbClr val="000000"/>
              </a:solidFill>
              <a:latin typeface="Arial"/>
              <a:cs typeface="Arial"/>
            </a:rPr>
            <a:t>número de participantes que se encontram em atividade no programa no final do período em análise, independentemente da data de entrada.</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Pedidos de emprego:</a:t>
          </a:r>
          <a:r>
            <a:rPr lang="pt-PT" sz="800" b="0" i="0" u="none" strike="noStrike" baseline="0">
              <a:solidFill>
                <a:srgbClr val="000000"/>
              </a:solidFill>
              <a:latin typeface="Arial"/>
              <a:cs typeface="Arial"/>
            </a:rPr>
            <a:t> total de pessoas com idade igual ou superior a 16 anos (salvaguardadas as reservas previstas na Lei), inscritas nos Centros de Emprego para obter um emprego por conta de outrem.</a:t>
          </a:r>
        </a:p>
        <a:p>
          <a:pPr algn="just" rtl="0">
            <a:defRPr sz="1000"/>
          </a:pPr>
          <a:r>
            <a:rPr lang="pt-PT" sz="800" b="0" i="0" u="none" strike="noStrike" baseline="0">
              <a:solidFill>
                <a:srgbClr val="000000"/>
              </a:solidFill>
              <a:latin typeface="Arial"/>
              <a:cs typeface="Arial"/>
            </a:rPr>
            <a:t>Subdividem-se:</a:t>
          </a:r>
        </a:p>
        <a:p>
          <a:pPr algn="just" rtl="0">
            <a:defRPr sz="1000"/>
          </a:pPr>
          <a:r>
            <a:rPr lang="pt-PT" sz="800" b="1" i="0" u="none" strike="noStrike" baseline="0">
              <a:solidFill>
                <a:srgbClr val="000000"/>
              </a:solidFill>
              <a:latin typeface="Arial"/>
              <a:cs typeface="Arial"/>
            </a:rPr>
            <a:t>- empregados: </a:t>
          </a:r>
          <a:r>
            <a:rPr lang="pt-PT" sz="800" b="0" i="0" u="none" strike="noStrike" baseline="0">
              <a:solidFill>
                <a:srgbClr val="000000"/>
              </a:solidFill>
              <a:latin typeface="Arial"/>
              <a:cs typeface="Arial"/>
            </a:rPr>
            <a:t>têm um emprego que pretendem abandonar;</a:t>
          </a:r>
        </a:p>
        <a:p>
          <a:pPr algn="just" rtl="0">
            <a:defRPr sz="1000"/>
          </a:pPr>
          <a:r>
            <a:rPr lang="pt-PT" sz="800" b="1" i="0" u="none" strike="noStrike" baseline="0">
              <a:solidFill>
                <a:srgbClr val="000000"/>
              </a:solidFill>
              <a:latin typeface="Arial"/>
              <a:cs typeface="Arial"/>
            </a:rPr>
            <a:t>- ocupados: </a:t>
          </a:r>
          <a:r>
            <a:rPr lang="pt-PT" sz="800" b="0" i="0" u="none" strike="noStrike" baseline="0">
              <a:solidFill>
                <a:srgbClr val="000000"/>
              </a:solidFill>
              <a:latin typeface="Arial"/>
              <a:cs typeface="Arial"/>
            </a:rPr>
            <a:t>trabalhadores ocupados em programas especiais de emprego;</a:t>
          </a: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xdr:txBody>
    </xdr:sp>
    <xdr:clientData/>
  </xdr:twoCellAnchor>
  <xdr:twoCellAnchor>
    <xdr:from>
      <xdr:col>1</xdr:col>
      <xdr:colOff>0</xdr:colOff>
      <xdr:row>0</xdr:row>
      <xdr:rowOff>0</xdr:rowOff>
    </xdr:from>
    <xdr:to>
      <xdr:col>3</xdr:col>
      <xdr:colOff>240573</xdr:colOff>
      <xdr:row>1</xdr:row>
      <xdr:rowOff>8550</xdr:rowOff>
    </xdr:to>
    <xdr:grpSp>
      <xdr:nvGrpSpPr>
        <xdr:cNvPr id="12" name="Grupo 11"/>
        <xdr:cNvGrpSpPr/>
      </xdr:nvGrpSpPr>
      <xdr:grpSpPr>
        <a:xfrm>
          <a:off x="66675" y="0"/>
          <a:ext cx="612048" cy="180000"/>
          <a:chOff x="4797152" y="7020272"/>
          <a:chExt cx="612048" cy="180000"/>
        </a:xfrm>
      </xdr:grpSpPr>
      <xdr:sp macro="" textlink="">
        <xdr:nvSpPr>
          <xdr:cNvPr id="13" name="Rectângulo 12"/>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4" name="Rectângulo 13"/>
          <xdr:cNvSpPr/>
        </xdr:nvSpPr>
        <xdr:spPr>
          <a:xfrm>
            <a:off x="5013176" y="7020272"/>
            <a:ext cx="180000" cy="180000"/>
          </a:xfrm>
          <a:prstGeom prst="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5" name="Rectângulo 14"/>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36.xml><?xml version="1.0" encoding="utf-8"?>
<xdr:wsDr xmlns:xdr="http://schemas.openxmlformats.org/drawingml/2006/spreadsheetDrawing" xmlns:a="http://schemas.openxmlformats.org/drawingml/2006/main">
  <xdr:twoCellAnchor>
    <xdr:from>
      <xdr:col>15</xdr:col>
      <xdr:colOff>276225</xdr:colOff>
      <xdr:row>1</xdr:row>
      <xdr:rowOff>47626</xdr:rowOff>
    </xdr:from>
    <xdr:to>
      <xdr:col>32</xdr:col>
      <xdr:colOff>0</xdr:colOff>
      <xdr:row>71</xdr:row>
      <xdr:rowOff>133351</xdr:rowOff>
    </xdr:to>
    <xdr:sp macro="" textlink="">
      <xdr:nvSpPr>
        <xdr:cNvPr id="1465345" name="Text Box 1"/>
        <xdr:cNvSpPr txBox="1">
          <a:spLocks noChangeArrowheads="1"/>
        </xdr:cNvSpPr>
      </xdr:nvSpPr>
      <xdr:spPr bwMode="auto">
        <a:xfrm>
          <a:off x="3562350" y="219076"/>
          <a:ext cx="3276600" cy="10229850"/>
        </a:xfrm>
        <a:prstGeom prst="rect">
          <a:avLst/>
        </a:prstGeom>
        <a:noFill/>
        <a:ln w="9525">
          <a:noFill/>
          <a:miter lim="800000"/>
          <a:headEnd/>
          <a:tailEnd/>
        </a:ln>
      </xdr:spPr>
      <xdr:txBody>
        <a:bodyPr vertOverflow="clip" wrap="square" lIns="27432" tIns="22860" rIns="27432" bIns="0" anchor="t" upright="1"/>
        <a:lstStyle/>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pitchFamily="34" charset="0"/>
            <a:cs typeface="Arial" pitchFamily="34" charset="0"/>
          </a:endParaRPr>
        </a:p>
        <a:p>
          <a:pPr algn="just" rtl="0">
            <a:defRPr sz="1000"/>
          </a:pPr>
          <a:endParaRPr lang="pt-PT" sz="800" b="0" i="0" u="none" strike="noStrike" baseline="0">
            <a:solidFill>
              <a:srgbClr val="000000"/>
            </a:solidFill>
            <a:latin typeface="Arial"/>
            <a:cs typeface="Arial"/>
          </a:endParaRPr>
        </a:p>
        <a:p>
          <a:pPr marL="0" marR="0" indent="0" algn="just" defTabSz="914400" rtl="0" eaLnBrk="1" fontAlgn="auto" latinLnBrk="0" hangingPunct="1">
            <a:lnSpc>
              <a:spcPct val="100000"/>
            </a:lnSpc>
            <a:spcBef>
              <a:spcPts val="0"/>
            </a:spcBef>
            <a:spcAft>
              <a:spcPts val="0"/>
            </a:spcAft>
            <a:buClrTx/>
            <a:buSzTx/>
            <a:buFontTx/>
            <a:buNone/>
            <a:tabLst/>
            <a:defRPr sz="1000"/>
          </a:pPr>
          <a:r>
            <a:rPr lang="pt-PT" sz="800" b="1" i="0" u="none" strike="noStrike" baseline="0">
              <a:solidFill>
                <a:srgbClr val="000000"/>
              </a:solidFill>
              <a:latin typeface="Arial"/>
              <a:ea typeface="+mn-ea"/>
              <a:cs typeface="Arial"/>
            </a:rPr>
            <a:t>Taxa de desemprego: </a:t>
          </a:r>
          <a:r>
            <a:rPr lang="pt-PT" sz="800" b="0" i="0" u="none" strike="noStrike" baseline="0">
              <a:solidFill>
                <a:srgbClr val="000000"/>
              </a:solidFill>
              <a:latin typeface="Arial"/>
              <a:ea typeface="+mn-ea"/>
              <a:cs typeface="Arial"/>
            </a:rPr>
            <a:t>relação entre a população desempregada e a população ativa.</a:t>
          </a:r>
        </a:p>
        <a:p>
          <a:pPr algn="just" rtl="0">
            <a:defRPr sz="1000"/>
          </a:pPr>
          <a:endParaRPr lang="pt-PT" sz="800" b="1"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Taxa de salário (horária ou mensal):</a:t>
          </a:r>
          <a:r>
            <a:rPr lang="pt-PT" sz="800" b="0" i="0" u="none" strike="noStrike" baseline="0">
              <a:solidFill>
                <a:srgbClr val="000000"/>
              </a:solidFill>
              <a:latin typeface="Arial"/>
              <a:cs typeface="Arial"/>
            </a:rPr>
            <a:t> montante ilíquido (antes da dedução de quaisquer descontos), em dinheiro e/ou géneros, pago com carácter regular e garantido aos trabalhadores no período de referência e correspondente ao período normal de trabalho. Não são considerados quaisquer descontos efetuados nesse período devido a faltas por motivos que determinem redução na remuneração. Inclui, para além da remuneração de base, os prémios e subsídios regulares e garantidos ligados às características do posto de trabalho (subsídios de função, de turno, de isenção de horário, por trabalhos penosos, perigosos ou sujos, etc.) No caso do subsídio de alimentação são sempre considerados 20 dias de trabalho com direito a atribuição do subsídio. Excluem-se os prémios, subsídios e gratificações ligados às características individuais do trabalhador (diuturnidades, produtividade, assiduidade, mérito, etc.). O pagamento de horas extraordinárias encontra-se também excluído. </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Trabalhador a tempo completo: </a:t>
          </a:r>
          <a:r>
            <a:rPr lang="pt-PT" sz="800" b="0" i="0" u="none" strike="noStrike" baseline="0">
              <a:solidFill>
                <a:srgbClr val="000000"/>
              </a:solidFill>
              <a:latin typeface="Arial"/>
              <a:cs typeface="Arial"/>
            </a:rPr>
            <a:t>Trabalhador cujo período de trabalho tem uma duração igual ou superior à duração normal de trabalho em vigor na empresa/instituição, para a respetiva categoria profissional ou na respetiva profissão.</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Trabalhador a tempo parcial:</a:t>
          </a:r>
          <a:r>
            <a:rPr lang="pt-PT" sz="800" b="0" i="0" u="none" strike="noStrike" baseline="0">
              <a:solidFill>
                <a:srgbClr val="000000"/>
              </a:solidFill>
              <a:latin typeface="Arial"/>
              <a:cs typeface="Arial"/>
            </a:rPr>
            <a:t> trabalhador cujo período de trabalho tem uma duração inferior à duração normal de trabalho em vigor na empresa/instituição, para a respetiva categoria profissional ou na respetiva profissão. </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Trabalhador por conta de outrem:</a:t>
          </a:r>
          <a:r>
            <a:rPr lang="pt-PT" sz="800" b="0" i="0" u="none" strike="noStrike" baseline="0">
              <a:solidFill>
                <a:srgbClr val="000000"/>
              </a:solidFill>
              <a:latin typeface="Arial"/>
              <a:cs typeface="Arial"/>
            </a:rPr>
            <a:t> indivíduo que exerce uma atividade sob a autoridade e direção de outrem, nos termos de um contrato de trabalho, sujeito ou não a forma escrita, e que lhe confere o direito a uma remuneração, a qual não depende dos resultados da unidade económica para a qual trabalha</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Trabalhador com contrato a termo:</a:t>
          </a:r>
          <a:r>
            <a:rPr lang="pt-PT" sz="800" b="0" i="0" u="none" strike="noStrike" baseline="0">
              <a:solidFill>
                <a:srgbClr val="000000"/>
              </a:solidFill>
              <a:latin typeface="Arial"/>
              <a:cs typeface="Arial"/>
            </a:rPr>
            <a:t> Indivíduo ligado à empresa/instituição por um contrato reduzido a escrito com fixação do seu termo e com menção concretizada de modo justificativo: 1) a termo certo: quando no contrato escrito conste expressamente a estipulação do prazo de duração do contrato e a indicação do seu termo; 2) a termo incerto: quando o contrato de trabalho dure por todo o tempo necessário à substituição do trabalhador ausente ou à conclusão da atividade, tarefa ou obra cuja execução justifica a sua celebração.</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Trabalhador por conta própria:</a:t>
          </a:r>
          <a:r>
            <a:rPr lang="pt-PT" sz="800" b="0" i="0" u="none" strike="noStrike" baseline="0">
              <a:solidFill>
                <a:srgbClr val="000000"/>
              </a:solidFill>
              <a:latin typeface="Arial"/>
              <a:cs typeface="Arial"/>
            </a:rPr>
            <a:t> Indivíduo que exerce uma atividade independente, com associados ou não, obtendo uma remuneração que está diretamente dependente dos lucros (realizados ou potenciais) provenientes de bens ou serviços produzidos. Os associados podem ser, ou não, membros do agregado familiar. Um trabalhador por conta própria pode ser classificado como trabalhador por conta própria como isolado ou como empregador.</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Valor médio da prestação de RSI por família:</a:t>
          </a:r>
          <a:r>
            <a:rPr lang="pt-PT" sz="800" b="0" i="0" u="none" strike="noStrike" baseline="0">
              <a:solidFill>
                <a:srgbClr val="000000"/>
              </a:solidFill>
              <a:latin typeface="Arial"/>
              <a:cs typeface="Arial"/>
            </a:rPr>
            <a:t> quociente entre o total das prestações processadas às famílias e o nº total de famílias (sendo que o mês de processamento da prestação = mês de referência da prestação).</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Variação média ponderada intertabelas:</a:t>
          </a: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 Eficácia (meses):</a:t>
          </a:r>
          <a:r>
            <a:rPr lang="pt-PT" sz="800" b="0" i="0" u="none" strike="noStrike" baseline="0">
              <a:solidFill>
                <a:srgbClr val="000000"/>
              </a:solidFill>
              <a:latin typeface="Arial"/>
              <a:cs typeface="Arial"/>
            </a:rPr>
            <a:t> este período reporta-se aos meses que decorrem entre a data de início de eficácia da tabela anterior e da tabela vigente, com arredondamento por excesso a partir dos 15 dias inclusive. </a:t>
          </a:r>
        </a:p>
        <a:p>
          <a:pPr algn="just" rtl="0">
            <a:defRPr sz="1000"/>
          </a:pPr>
          <a:r>
            <a:rPr lang="pt-PT" sz="800" b="1" i="0" u="none" strike="noStrike" baseline="0">
              <a:solidFill>
                <a:srgbClr val="000000"/>
              </a:solidFill>
              <a:latin typeface="Arial"/>
              <a:cs typeface="Arial"/>
            </a:rPr>
            <a:t>- Variação nominal:</a:t>
          </a:r>
          <a:r>
            <a:rPr lang="pt-PT" sz="800" b="0" i="0" u="none" strike="noStrike" baseline="0">
              <a:solidFill>
                <a:srgbClr val="000000"/>
              </a:solidFill>
              <a:latin typeface="Arial"/>
              <a:cs typeface="Arial"/>
            </a:rPr>
            <a:t> é a percentagem de aumento entre a remuneração média ponderada da tabela anterior e da tabela vigente.</a:t>
          </a:r>
        </a:p>
        <a:p>
          <a:pPr algn="just" rtl="0">
            <a:defRPr sz="1000"/>
          </a:pPr>
          <a:r>
            <a:rPr lang="pt-PT" sz="800" b="1" i="0" u="none" strike="noStrike" baseline="0">
              <a:solidFill>
                <a:srgbClr val="000000"/>
              </a:solidFill>
              <a:latin typeface="Arial"/>
              <a:cs typeface="Arial"/>
            </a:rPr>
            <a:t>- Variação deflacionada:</a:t>
          </a:r>
          <a:r>
            <a:rPr lang="pt-PT" sz="800" b="0" i="0" u="none" strike="noStrike" baseline="0">
              <a:solidFill>
                <a:srgbClr val="000000"/>
              </a:solidFill>
              <a:latin typeface="Arial"/>
              <a:cs typeface="Arial"/>
            </a:rPr>
            <a:t> para o total e para cada secção da CAE a variação nominal é deflacionada com a evolução do índice de preços no consumidor (IPC) no período de eficácia da tabela.</a:t>
          </a:r>
        </a:p>
        <a:p>
          <a:pPr algn="just" rtl="0">
            <a:defRPr sz="1000"/>
          </a:pPr>
          <a:r>
            <a:rPr lang="pt-PT" sz="800" b="1" i="0" u="none" strike="noStrike" baseline="0">
              <a:solidFill>
                <a:srgbClr val="000000"/>
              </a:solidFill>
              <a:latin typeface="Arial"/>
              <a:cs typeface="Arial"/>
            </a:rPr>
            <a:t>- Variação anualizada: </a:t>
          </a:r>
          <a:r>
            <a:rPr lang="pt-PT" sz="800" b="0" i="0" u="none" strike="noStrike" baseline="0">
              <a:solidFill>
                <a:srgbClr val="000000"/>
              </a:solidFill>
              <a:latin typeface="Arial"/>
              <a:cs typeface="Arial"/>
            </a:rPr>
            <a:t>para permitir a comparação entre todos os IRC, dado que os períodos de eficácia das tabelas salariais são, em alguns casos, inferiores ou superiores a 12 meses, anualizam-se as percentagens de variação intertabelas nominal e as do Índice de Preços no Consumidor (IPC).</a:t>
          </a:r>
        </a:p>
        <a:p>
          <a:pPr algn="just" rtl="0">
            <a:defRPr sz="1000"/>
          </a:pPr>
          <a:endParaRPr lang="pt-PT" sz="800" b="0" i="0" u="none" strike="noStrike" baseline="0">
            <a:solidFill>
              <a:srgbClr val="000000"/>
            </a:solidFill>
            <a:latin typeface="Arial"/>
            <a:cs typeface="Arial"/>
          </a:endParaRPr>
        </a:p>
        <a:p>
          <a:pPr algn="just" rtl="0">
            <a:defRPr sz="1000"/>
          </a:pPr>
          <a:r>
            <a:rPr lang="pt-PT" sz="800" b="0" i="0" u="none" strike="noStrike" baseline="0">
              <a:solidFill>
                <a:srgbClr val="000000"/>
              </a:solidFill>
              <a:latin typeface="Arial"/>
              <a:cs typeface="Arial"/>
            </a:rPr>
            <a:t> </a:t>
          </a:r>
        </a:p>
      </xdr:txBody>
    </xdr:sp>
    <xdr:clientData/>
  </xdr:twoCellAnchor>
  <xdr:twoCellAnchor>
    <xdr:from>
      <xdr:col>1</xdr:col>
      <xdr:colOff>66675</xdr:colOff>
      <xdr:row>1</xdr:row>
      <xdr:rowOff>47626</xdr:rowOff>
    </xdr:from>
    <xdr:to>
      <xdr:col>15</xdr:col>
      <xdr:colOff>209550</xdr:colOff>
      <xdr:row>70</xdr:row>
      <xdr:rowOff>9526</xdr:rowOff>
    </xdr:to>
    <xdr:sp macro="" textlink="">
      <xdr:nvSpPr>
        <xdr:cNvPr id="1465402" name="Text Box 2"/>
        <xdr:cNvSpPr txBox="1">
          <a:spLocks noChangeArrowheads="1"/>
        </xdr:cNvSpPr>
      </xdr:nvSpPr>
      <xdr:spPr bwMode="auto">
        <a:xfrm>
          <a:off x="133350" y="219076"/>
          <a:ext cx="3305175" cy="9982200"/>
        </a:xfrm>
        <a:prstGeom prst="rect">
          <a:avLst/>
        </a:prstGeom>
        <a:noFill/>
        <a:ln w="9525">
          <a:noFill/>
          <a:miter lim="800000"/>
          <a:headEnd/>
          <a:tailEnd/>
        </a:ln>
      </xdr:spPr>
      <xdr:txBody>
        <a:bodyPr vertOverflow="clip" wrap="square" lIns="27432" tIns="22860" rIns="27432" bIns="0" anchor="t" upright="1"/>
        <a:lstStyle/>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r>
            <a:rPr lang="pt-PT" sz="800" b="1" i="0" baseline="0">
              <a:latin typeface="Arial" pitchFamily="34" charset="0"/>
              <a:ea typeface="+mn-ea"/>
              <a:cs typeface="Arial" pitchFamily="34" charset="0"/>
            </a:rPr>
            <a:t>- desempregados </a:t>
          </a:r>
          <a:r>
            <a:rPr lang="pt-PT" sz="800" b="0" i="0" baseline="0">
              <a:latin typeface="Arial" pitchFamily="34" charset="0"/>
              <a:ea typeface="+mn-ea"/>
              <a:cs typeface="Arial" pitchFamily="34" charset="0"/>
            </a:rPr>
            <a:t>(desemprego registado): não têm um emprego e estão imediatamente disponíveis para trabalhar, dos quais: primeiro emprego (nunca trabalharam) e novo emprego (já trabalharam);</a:t>
          </a:r>
          <a:endParaRPr lang="pt-PT" sz="800">
            <a:latin typeface="Arial" pitchFamily="34" charset="0"/>
            <a:cs typeface="Arial" pitchFamily="34" charset="0"/>
          </a:endParaRPr>
        </a:p>
        <a:p>
          <a:pPr algn="just" rtl="0"/>
          <a:r>
            <a:rPr lang="pt-PT" sz="800" b="1" i="0" baseline="0">
              <a:latin typeface="Arial" pitchFamily="34" charset="0"/>
              <a:ea typeface="+mn-ea"/>
              <a:cs typeface="Arial" pitchFamily="34" charset="0"/>
            </a:rPr>
            <a:t>- indisponíveis temporariamente: </a:t>
          </a:r>
          <a:r>
            <a:rPr lang="pt-PT" sz="800" b="0" i="0" baseline="0">
              <a:latin typeface="Arial" pitchFamily="34" charset="0"/>
              <a:ea typeface="+mn-ea"/>
              <a:cs typeface="Arial" pitchFamily="34" charset="0"/>
            </a:rPr>
            <a:t>desempregados ou empregados que não reúnem condições imediatas para o trabalho por motivos de saúde.</a:t>
          </a:r>
          <a:endParaRPr lang="pt-PT" sz="800">
            <a:latin typeface="Arial" pitchFamily="34" charset="0"/>
            <a:cs typeface="Arial" pitchFamily="34" charset="0"/>
          </a:endParaRPr>
        </a:p>
        <a:p>
          <a:pPr algn="just" rtl="0" fontAlgn="base"/>
          <a:endParaRPr lang="pt-PT" sz="800" b="0" i="0" baseline="0">
            <a:latin typeface="Arial" pitchFamily="34" charset="0"/>
            <a:ea typeface="+mn-ea"/>
            <a:cs typeface="Arial" pitchFamily="34" charset="0"/>
          </a:endParaRPr>
        </a:p>
        <a:p>
          <a:pPr algn="just" rtl="0"/>
          <a:r>
            <a:rPr lang="pt-PT" sz="800" b="1" i="0" baseline="0">
              <a:latin typeface="Arial" pitchFamily="34" charset="0"/>
              <a:ea typeface="+mn-ea"/>
              <a:cs typeface="Arial" pitchFamily="34" charset="0"/>
            </a:rPr>
            <a:t>Pensão de invalidez:</a:t>
          </a:r>
          <a:r>
            <a:rPr lang="pt-PT" sz="800" b="0" i="0" baseline="0">
              <a:latin typeface="Arial" pitchFamily="34" charset="0"/>
              <a:ea typeface="+mn-ea"/>
              <a:cs typeface="Arial" pitchFamily="34" charset="0"/>
            </a:rPr>
            <a:t>  prestação pecuniária de pagamento mensal, destinada a proteger os beneficiários de Regime Geral da Segurança Social nas situações de incapacidade permanente para o trabalho.</a:t>
          </a:r>
        </a:p>
        <a:p>
          <a:pPr rtl="0"/>
          <a:endParaRPr lang="pt-PT" sz="800"/>
        </a:p>
        <a:p>
          <a:pPr algn="just" rtl="0">
            <a:defRPr sz="1000"/>
          </a:pPr>
          <a:r>
            <a:rPr lang="pt-PT" sz="800" b="1" i="0" u="none" strike="noStrike" baseline="0">
              <a:solidFill>
                <a:srgbClr val="000000"/>
              </a:solidFill>
              <a:latin typeface="Arial"/>
              <a:cs typeface="Arial"/>
            </a:rPr>
            <a:t>Pensão de sobrevivência:</a:t>
          </a:r>
          <a:r>
            <a:rPr lang="pt-PT" sz="800" b="0" i="0" u="none" strike="noStrike" baseline="0">
              <a:solidFill>
                <a:srgbClr val="000000"/>
              </a:solidFill>
              <a:latin typeface="Arial"/>
              <a:cs typeface="Arial"/>
            </a:rPr>
            <a:t> prestação pecuniária mensal, cujo montante é determinado em função da pensão de aposentação.</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Pensão de velhice:</a:t>
          </a:r>
          <a:r>
            <a:rPr lang="pt-PT" sz="800" b="0" i="0" u="none" strike="noStrike" baseline="0">
              <a:solidFill>
                <a:srgbClr val="000000"/>
              </a:solidFill>
              <a:latin typeface="Arial"/>
              <a:cs typeface="Arial"/>
            </a:rPr>
            <a:t> prestação pecuniária mensal do regime geral de segurança social, destinada a proteger os beneficiários quando atingem a idade mínima legalmente presumida como adequada para a cessação do exercício da atividade profissional.</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Pensionista ativo:</a:t>
          </a:r>
          <a:r>
            <a:rPr lang="pt-PT" sz="800" b="0" i="0" u="none" strike="noStrike" baseline="0">
              <a:solidFill>
                <a:srgbClr val="000000"/>
              </a:solidFill>
              <a:latin typeface="Arial"/>
              <a:cs typeface="Arial"/>
            </a:rPr>
            <a:t> todos os pensionistas que à data de referência se encontravam a receberem um qualquer tipo de pensão.</a:t>
          </a: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Pessoal ao serviço: </a:t>
          </a:r>
          <a:r>
            <a:rPr lang="pt-PT" sz="800" b="0" i="0" u="none" strike="noStrike" baseline="0">
              <a:solidFill>
                <a:srgbClr val="000000"/>
              </a:solidFill>
              <a:latin typeface="Arial"/>
              <a:cs typeface="Arial"/>
            </a:rPr>
            <a:t>pessoas que no período de referência efetuaram qualquer trabalho remunerado de pelo menos uma hora para o estabelecimento, independentemente do vínculo que tinham. Inclui as pessoas temporariamente ausentes, nas datas de referência, por férias, maternidade, conflito de trabalho, formação profissional, assim como por doença e acidente de trabalho de duração igual ou inferior a um mês. Inclui também os trabalhadores de outras empresas que se encontram a trabalhar no estabelecimento sendo aí diretamente remunerados. Inclui ainda os sócios gerentes, cooperantes e familiares que trabalham nas datas de referência, tendo recebido por esse trabalho uma remuneração. Exclui os trabalhadores a cumprir serviço militar, em regime de licença sem vencimento, em desempenho de cargos públicos (vereadores, deputados), ausentes por doença ou acidente de trabalho de duração superior a um mês, assim como trabalhadores com vínculo ao estabelecimento deslocados para outras empresas, sendo nessas diretamente remunerados.</a:t>
          </a: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pitchFamily="34" charset="0"/>
              <a:cs typeface="Arial" pitchFamily="34" charset="0"/>
            </a:rPr>
            <a:t>População ativa: </a:t>
          </a:r>
          <a:r>
            <a:rPr lang="pt-PT" sz="800" b="0" i="0" u="none" strike="noStrike" baseline="0">
              <a:solidFill>
                <a:sysClr val="windowText" lastClr="000000"/>
              </a:solidFill>
              <a:latin typeface="Arial" pitchFamily="34" charset="0"/>
              <a:cs typeface="Arial" pitchFamily="34" charset="0"/>
            </a:rPr>
            <a:t>p</a:t>
          </a:r>
          <a:r>
            <a:rPr lang="pt-PT" sz="800">
              <a:latin typeface="Arial" pitchFamily="34" charset="0"/>
              <a:cs typeface="Arial" pitchFamily="34" charset="0"/>
            </a:rPr>
            <a:t>opulação com idade mínima de 15 anos que, no período de referência, constituía a mão de obra disponível para a produção de bens e serviços que entram no circuito económico (população empregada e desempregada). </a:t>
          </a:r>
        </a:p>
        <a:p>
          <a:pPr algn="just" rtl="0">
            <a:defRPr sz="1000"/>
          </a:pPr>
          <a:endParaRPr lang="pt-PT" sz="800" b="1"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População com emprego: </a:t>
          </a:r>
          <a:r>
            <a:rPr lang="pt-PT" sz="800" b="0" i="0" u="none" strike="noStrike" baseline="0">
              <a:solidFill>
                <a:srgbClr val="000000"/>
              </a:solidFill>
              <a:latin typeface="Arial"/>
              <a:cs typeface="Arial"/>
            </a:rPr>
            <a:t>Indivíduo com idade mínima de 15 anos que, no período de referência, se encontrava numa das seguintes situações: a) tinha efetuado trabalho de pelo menos uma hora, mediante pagamento de uma remuneração ou com vista a um benefício ou ganho familiar em dinheiro ou em géneros; b) tinha um emprego, não estava ao serviço, mas tinha uma ligação formal com o seu emprego; c) tinha uma empresa, mas não estava temporariamente ao trabalho por uma razão específica; d) estava em situação de pré-reforma, mas encontrava-se a trabalhar no período de referência</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Prestação de rendimento social de inserção</a:t>
          </a:r>
          <a:r>
            <a:rPr lang="pt-PT" sz="800" b="0" i="0" u="none" strike="noStrike" baseline="0">
              <a:solidFill>
                <a:srgbClr val="000000"/>
              </a:solidFill>
              <a:latin typeface="Arial"/>
              <a:cs typeface="Arial"/>
            </a:rPr>
            <a:t>: atribuição pecuniária, de carácter transitório, variável em função do rendimento e da composição dos agregados familiares dos requerentes e calculada por referência ao valor do rendimento social de inserção.</a:t>
          </a: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Remuneração mensal base: </a:t>
          </a:r>
          <a:r>
            <a:rPr lang="pt-PT" sz="800" b="0" i="0" u="none" strike="noStrike" baseline="0">
              <a:solidFill>
                <a:srgbClr val="000000"/>
              </a:solidFill>
              <a:latin typeface="Arial"/>
              <a:cs typeface="Arial"/>
            </a:rPr>
            <a:t>montante ilíquido em dinheiro e/ ou géneros pago aos trabalhadores no período de referência e correspondente às horas normais de trabalho, independentemente de terem faltado ou não por férias, maternidade, greves, formação profissional, doença e acidentes de trabalho por tempo igual ou inferior a um mês. Remuneração mensal ganho: remuneração base, prémios e subsídios  regulares e remuneração por trabalho suplementar.</a:t>
          </a:r>
        </a:p>
        <a:p>
          <a:pPr rtl="0" fontAlgn="base"/>
          <a:endParaRPr lang="pt-PT" sz="800" b="1" i="0" baseline="0">
            <a:latin typeface="Arial" pitchFamily="34" charset="0"/>
            <a:ea typeface="+mn-ea"/>
            <a:cs typeface="Arial" pitchFamily="34" charset="0"/>
          </a:endParaRPr>
        </a:p>
        <a:p>
          <a:pPr rtl="0" eaLnBrk="1" fontAlgn="auto" latinLnBrk="0" hangingPunct="1"/>
          <a:r>
            <a:rPr lang="pt-PT" sz="800" b="1" i="0" baseline="0">
              <a:latin typeface="Arial" pitchFamily="34" charset="0"/>
              <a:ea typeface="+mn-ea"/>
              <a:cs typeface="Arial" pitchFamily="34" charset="0"/>
            </a:rPr>
            <a:t>Rendimento social de inserção (RSI):</a:t>
          </a:r>
          <a:r>
            <a:rPr lang="pt-PT" sz="800" b="0" i="0" baseline="0">
              <a:latin typeface="Arial" pitchFamily="34" charset="0"/>
              <a:ea typeface="+mn-ea"/>
              <a:cs typeface="Arial" pitchFamily="34" charset="0"/>
            </a:rPr>
            <a:t> montante indexado ao valor legalmente fixado para a pensão social do subsistema de solidariedade e calculado por referência à composição dos agregados familiares.</a:t>
          </a:r>
          <a:endParaRPr lang="pt-PT" sz="800">
            <a:latin typeface="Arial" pitchFamily="34" charset="0"/>
            <a:ea typeface="+mn-ea"/>
            <a:cs typeface="Arial" pitchFamily="34" charset="0"/>
          </a:endParaRPr>
        </a:p>
        <a:p>
          <a:pPr rtl="0" fontAlgn="base"/>
          <a:endParaRPr lang="pt-PT" sz="800" b="1" i="0" baseline="0">
            <a:latin typeface="Arial" pitchFamily="34" charset="0"/>
            <a:ea typeface="+mn-ea"/>
            <a:cs typeface="Arial" pitchFamily="34" charset="0"/>
          </a:endParaRPr>
        </a:p>
        <a:p>
          <a:pPr rtl="0"/>
          <a:r>
            <a:rPr lang="pt-PT" sz="800" b="1" i="0" baseline="0">
              <a:latin typeface="Arial" pitchFamily="34" charset="0"/>
              <a:ea typeface="+mn-ea"/>
              <a:cs typeface="Arial" pitchFamily="34" charset="0"/>
            </a:rPr>
            <a:t>Taxa de atividade: </a:t>
          </a:r>
          <a:r>
            <a:rPr lang="pt-PT" sz="800" b="0" i="0" baseline="0">
              <a:latin typeface="Arial" pitchFamily="34" charset="0"/>
              <a:ea typeface="+mn-ea"/>
              <a:cs typeface="Arial" pitchFamily="34" charset="0"/>
            </a:rPr>
            <a:t>relação entre a população ativa e a população total com 15 e mais anos de idade.</a:t>
          </a:r>
        </a:p>
        <a:p>
          <a:pPr rtl="0"/>
          <a:endParaRPr lang="pt-PT" sz="800">
            <a:latin typeface="Arial" pitchFamily="34" charset="0"/>
            <a:ea typeface="+mn-ea"/>
            <a:cs typeface="Arial" pitchFamily="34" charset="0"/>
          </a:endParaRPr>
        </a:p>
        <a:p>
          <a:pPr rtl="0"/>
          <a:r>
            <a:rPr lang="pt-PT" sz="800" b="1" i="0" baseline="0">
              <a:latin typeface="Arial" pitchFamily="34" charset="0"/>
              <a:ea typeface="+mn-ea"/>
              <a:cs typeface="Arial" pitchFamily="34" charset="0"/>
            </a:rPr>
            <a:t>Taxa de emprego:</a:t>
          </a:r>
          <a:r>
            <a:rPr lang="pt-PT" sz="800" b="0" i="0" baseline="0">
              <a:latin typeface="Arial" pitchFamily="34" charset="0"/>
              <a:ea typeface="+mn-ea"/>
              <a:cs typeface="Arial" pitchFamily="34" charset="0"/>
            </a:rPr>
            <a:t> número de pessoas com emprego expresso em percentagem do total da população no mesmo grupo etário.</a:t>
          </a:r>
          <a:endParaRPr lang="pt-PT" sz="800">
            <a:latin typeface="Arial" pitchFamily="34" charset="0"/>
            <a:cs typeface="Arial" pitchFamily="34" charset="0"/>
          </a:endParaRPr>
        </a:p>
        <a:p>
          <a:pPr rtl="0" fontAlgn="base"/>
          <a:endParaRPr lang="pt-PT" sz="800" b="0" i="0" baseline="0">
            <a:latin typeface="Arial" pitchFamily="34" charset="0"/>
            <a:ea typeface="+mn-ea"/>
            <a:cs typeface="Arial" pitchFamily="34" charset="0"/>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xdr:txBody>
    </xdr:sp>
    <xdr:clientData/>
  </xdr:twoCellAnchor>
  <xdr:twoCellAnchor>
    <xdr:from>
      <xdr:col>28</xdr:col>
      <xdr:colOff>28575</xdr:colOff>
      <xdr:row>0</xdr:row>
      <xdr:rowOff>0</xdr:rowOff>
    </xdr:from>
    <xdr:to>
      <xdr:col>32</xdr:col>
      <xdr:colOff>11973</xdr:colOff>
      <xdr:row>1</xdr:row>
      <xdr:rowOff>8550</xdr:rowOff>
    </xdr:to>
    <xdr:grpSp>
      <xdr:nvGrpSpPr>
        <xdr:cNvPr id="16" name="Grupo 15"/>
        <xdr:cNvGrpSpPr/>
      </xdr:nvGrpSpPr>
      <xdr:grpSpPr>
        <a:xfrm>
          <a:off x="6143625" y="0"/>
          <a:ext cx="612048" cy="180000"/>
          <a:chOff x="4797152" y="7020272"/>
          <a:chExt cx="612048" cy="180000"/>
        </a:xfrm>
      </xdr:grpSpPr>
      <xdr:sp macro="" textlink="">
        <xdr:nvSpPr>
          <xdr:cNvPr id="17" name="Rectângulo 16"/>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8" name="Rectângulo 17"/>
          <xdr:cNvSpPr/>
        </xdr:nvSpPr>
        <xdr:spPr>
          <a:xfrm>
            <a:off x="5013176" y="7020272"/>
            <a:ext cx="180000" cy="180000"/>
          </a:xfrm>
          <a:prstGeom prst="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9" name="Rectângulo 18"/>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12</xdr:col>
      <xdr:colOff>419100</xdr:colOff>
      <xdr:row>0</xdr:row>
      <xdr:rowOff>0</xdr:rowOff>
    </xdr:from>
    <xdr:to>
      <xdr:col>14</xdr:col>
      <xdr:colOff>21498</xdr:colOff>
      <xdr:row>1</xdr:row>
      <xdr:rowOff>8550</xdr:rowOff>
    </xdr:to>
    <xdr:grpSp>
      <xdr:nvGrpSpPr>
        <xdr:cNvPr id="2" name="Grupo 1"/>
        <xdr:cNvGrpSpPr/>
      </xdr:nvGrpSpPr>
      <xdr:grpSpPr>
        <a:xfrm>
          <a:off x="5876925" y="0"/>
          <a:ext cx="526323" cy="180000"/>
          <a:chOff x="4797152" y="7020272"/>
          <a:chExt cx="612048" cy="180000"/>
        </a:xfrm>
      </xdr:grpSpPr>
      <xdr:sp macro="" textlink="">
        <xdr:nvSpPr>
          <xdr:cNvPr id="3" name="Rectângulo 2"/>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364398</xdr:colOff>
      <xdr:row>1</xdr:row>
      <xdr:rowOff>8550</xdr:rowOff>
    </xdr:to>
    <xdr:grpSp>
      <xdr:nvGrpSpPr>
        <xdr:cNvPr id="2" name="Grupo 1"/>
        <xdr:cNvGrpSpPr/>
      </xdr:nvGrpSpPr>
      <xdr:grpSpPr>
        <a:xfrm>
          <a:off x="66675" y="0"/>
          <a:ext cx="602523" cy="180000"/>
          <a:chOff x="4797152" y="7020272"/>
          <a:chExt cx="612048" cy="180000"/>
        </a:xfrm>
      </xdr:grpSpPr>
      <xdr:sp macro="" textlink="">
        <xdr:nvSpPr>
          <xdr:cNvPr id="3" name="Rectângulo 2"/>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12</xdr:col>
      <xdr:colOff>238125</xdr:colOff>
      <xdr:row>0</xdr:row>
      <xdr:rowOff>0</xdr:rowOff>
    </xdr:from>
    <xdr:to>
      <xdr:col>14</xdr:col>
      <xdr:colOff>11973</xdr:colOff>
      <xdr:row>1</xdr:row>
      <xdr:rowOff>8550</xdr:rowOff>
    </xdr:to>
    <xdr:grpSp>
      <xdr:nvGrpSpPr>
        <xdr:cNvPr id="2" name="Grupo 1"/>
        <xdr:cNvGrpSpPr/>
      </xdr:nvGrpSpPr>
      <xdr:grpSpPr>
        <a:xfrm>
          <a:off x="5924550" y="0"/>
          <a:ext cx="564423" cy="180000"/>
          <a:chOff x="4797152" y="7020272"/>
          <a:chExt cx="612048" cy="180000"/>
        </a:xfrm>
      </xdr:grpSpPr>
      <xdr:sp macro="" textlink="">
        <xdr:nvSpPr>
          <xdr:cNvPr id="3" name="Rectângulo 2"/>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12</xdr:col>
      <xdr:colOff>238125</xdr:colOff>
      <xdr:row>0</xdr:row>
      <xdr:rowOff>0</xdr:rowOff>
    </xdr:from>
    <xdr:to>
      <xdr:col>14</xdr:col>
      <xdr:colOff>11973</xdr:colOff>
      <xdr:row>1</xdr:row>
      <xdr:rowOff>8550</xdr:rowOff>
    </xdr:to>
    <xdr:grpSp>
      <xdr:nvGrpSpPr>
        <xdr:cNvPr id="6" name="Grupo 5"/>
        <xdr:cNvGrpSpPr/>
      </xdr:nvGrpSpPr>
      <xdr:grpSpPr>
        <a:xfrm>
          <a:off x="5924550" y="0"/>
          <a:ext cx="564423" cy="180000"/>
          <a:chOff x="4797152" y="7020272"/>
          <a:chExt cx="612048" cy="180000"/>
        </a:xfrm>
      </xdr:grpSpPr>
      <xdr:sp macro="" textlink="">
        <xdr:nvSpPr>
          <xdr:cNvPr id="7" name="Rectângulo 6"/>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8" name="Rectângulo 7"/>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9" name="Rectângulo 8"/>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0</xdr:colOff>
      <xdr:row>0</xdr:row>
      <xdr:rowOff>4737</xdr:rowOff>
    </xdr:from>
    <xdr:to>
      <xdr:col>3</xdr:col>
      <xdr:colOff>364398</xdr:colOff>
      <xdr:row>1</xdr:row>
      <xdr:rowOff>13287</xdr:rowOff>
    </xdr:to>
    <xdr:grpSp>
      <xdr:nvGrpSpPr>
        <xdr:cNvPr id="2" name="Grupo 1"/>
        <xdr:cNvGrpSpPr/>
      </xdr:nvGrpSpPr>
      <xdr:grpSpPr>
        <a:xfrm>
          <a:off x="66675" y="4737"/>
          <a:ext cx="602523" cy="180000"/>
          <a:chOff x="4797152" y="7020272"/>
          <a:chExt cx="612048" cy="180000"/>
        </a:xfrm>
      </xdr:grpSpPr>
      <xdr:sp macro="" textlink="">
        <xdr:nvSpPr>
          <xdr:cNvPr id="3" name="Rectângulo 2"/>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3</xdr:col>
      <xdr:colOff>38100</xdr:colOff>
      <xdr:row>19</xdr:row>
      <xdr:rowOff>9524</xdr:rowOff>
    </xdr:from>
    <xdr:to>
      <xdr:col>7</xdr:col>
      <xdr:colOff>328425</xdr:colOff>
      <xdr:row>31</xdr:row>
      <xdr:rowOff>112124</xdr:rowOff>
    </xdr:to>
    <xdr:graphicFrame macro="">
      <xdr:nvGraphicFramePr>
        <xdr:cNvPr id="6"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133349</xdr:colOff>
      <xdr:row>19</xdr:row>
      <xdr:rowOff>19050</xdr:rowOff>
    </xdr:from>
    <xdr:to>
      <xdr:col>16</xdr:col>
      <xdr:colOff>261749</xdr:colOff>
      <xdr:row>31</xdr:row>
      <xdr:rowOff>121650</xdr:rowOff>
    </xdr:to>
    <xdr:graphicFrame macro="">
      <xdr:nvGraphicFramePr>
        <xdr:cNvPr id="7"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19050</xdr:colOff>
      <xdr:row>44</xdr:row>
      <xdr:rowOff>9524</xdr:rowOff>
    </xdr:from>
    <xdr:to>
      <xdr:col>7</xdr:col>
      <xdr:colOff>309375</xdr:colOff>
      <xdr:row>56</xdr:row>
      <xdr:rowOff>112124</xdr:rowOff>
    </xdr:to>
    <xdr:graphicFrame macro="">
      <xdr:nvGraphicFramePr>
        <xdr:cNvPr id="10"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128586</xdr:colOff>
      <xdr:row>44</xdr:row>
      <xdr:rowOff>14287</xdr:rowOff>
    </xdr:from>
    <xdr:to>
      <xdr:col>16</xdr:col>
      <xdr:colOff>256986</xdr:colOff>
      <xdr:row>56</xdr:row>
      <xdr:rowOff>116887</xdr:rowOff>
    </xdr:to>
    <xdr:graphicFrame macro="">
      <xdr:nvGraphicFramePr>
        <xdr:cNvPr id="11"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8.xml><?xml version="1.0" encoding="utf-8"?>
<c:userShapes xmlns:c="http://schemas.openxmlformats.org/drawingml/2006/chart">
  <cdr:relSizeAnchor xmlns:cdr="http://schemas.openxmlformats.org/drawingml/2006/chartDrawing">
    <cdr:from>
      <cdr:x>0.01643</cdr:x>
      <cdr:y>0.92604</cdr:y>
    </cdr:from>
    <cdr:to>
      <cdr:x>0.98503</cdr:x>
      <cdr:y>0.98554</cdr:y>
    </cdr:to>
    <cdr:sp macro="" textlink="">
      <cdr:nvSpPr>
        <cdr:cNvPr id="1892353" name="Text Box 1"/>
        <cdr:cNvSpPr txBox="1">
          <a:spLocks xmlns:a="http://schemas.openxmlformats.org/drawingml/2006/main" noChangeArrowheads="1"/>
        </cdr:cNvSpPr>
      </cdr:nvSpPr>
      <cdr:spPr bwMode="auto">
        <a:xfrm xmlns:a="http://schemas.openxmlformats.org/drawingml/2006/main">
          <a:off x="49684" y="2000250"/>
          <a:ext cx="2929047" cy="128515"/>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II/MTSSS. </a:t>
          </a:r>
        </a:p>
      </cdr:txBody>
    </cdr:sp>
  </cdr:relSizeAnchor>
</c:userShapes>
</file>

<file path=xl/drawings/drawing9.xml><?xml version="1.0" encoding="utf-8"?>
<c:userShapes xmlns:c="http://schemas.openxmlformats.org/drawingml/2006/chart">
  <cdr:relSizeAnchor xmlns:cdr="http://schemas.openxmlformats.org/drawingml/2006/chartDrawing">
    <cdr:from>
      <cdr:x>0.01643</cdr:x>
      <cdr:y>0.92604</cdr:y>
    </cdr:from>
    <cdr:to>
      <cdr:x>0.98503</cdr:x>
      <cdr:y>0.98554</cdr:y>
    </cdr:to>
    <cdr:sp macro="" textlink="">
      <cdr:nvSpPr>
        <cdr:cNvPr id="1892353" name="Text Box 1"/>
        <cdr:cNvSpPr txBox="1">
          <a:spLocks xmlns:a="http://schemas.openxmlformats.org/drawingml/2006/main" noChangeArrowheads="1"/>
        </cdr:cNvSpPr>
      </cdr:nvSpPr>
      <cdr:spPr bwMode="auto">
        <a:xfrm xmlns:a="http://schemas.openxmlformats.org/drawingml/2006/main">
          <a:off x="49684" y="2000250"/>
          <a:ext cx="2929047" cy="128516"/>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II/MTSSS. </a:t>
          </a: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C:\3_dados\ine\ipc\dashboard-table-scroll_IPC_com%20total.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G_EME_INFOESTAT/1_boletim_2019/2_Fevereiro/1_be_Apoi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shboard"/>
      <sheetName val="Data"/>
      <sheetName val="Calculation"/>
      <sheetName val="links"/>
      <sheetName val="Folha2"/>
    </sheetNames>
    <sheetDataSet>
      <sheetData sheetId="0" refreshError="1"/>
      <sheetData sheetId="1" refreshError="1"/>
      <sheetData sheetId="2" refreshError="1">
        <row r="7">
          <cell r="E7">
            <v>4</v>
          </cell>
        </row>
      </sheetData>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S"/>
      <sheetName val="RESUMO"/>
      <sheetName val="PLANO"/>
      <sheetName val="apoio-graficos"/>
      <sheetName val="apoio-texto"/>
    </sheetNames>
    <sheetDataSet>
      <sheetData sheetId="0">
        <row r="2">
          <cell r="B2">
            <v>43497</v>
          </cell>
        </row>
      </sheetData>
      <sheetData sheetId="1"/>
      <sheetData sheetId="2"/>
      <sheetData sheetId="3"/>
      <sheetData sheetId="4"/>
    </sheetDataSet>
  </externalBook>
</externalLink>
</file>

<file path=xl/theme/_rels/theme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Viagem">
  <a:themeElements>
    <a:clrScheme name="Pag14">
      <a:dk1>
        <a:sysClr val="windowText" lastClr="000000"/>
      </a:dk1>
      <a:lt1>
        <a:sysClr val="window" lastClr="FFFFFF"/>
      </a:lt1>
      <a:dk2>
        <a:srgbClr val="1F497D"/>
      </a:dk2>
      <a:lt2>
        <a:srgbClr val="EEECE1"/>
      </a:lt2>
      <a:accent1>
        <a:srgbClr val="00599D"/>
      </a:accent1>
      <a:accent2>
        <a:srgbClr val="FF9900"/>
      </a:accent2>
      <a:accent3>
        <a:srgbClr val="669900"/>
      </a:accent3>
      <a:accent4>
        <a:srgbClr val="008080"/>
      </a:accent4>
      <a:accent5>
        <a:srgbClr val="D3EEFF"/>
      </a:accent5>
      <a:accent6>
        <a:srgbClr val="EBF7FF"/>
      </a:accent6>
      <a:hlink>
        <a:srgbClr val="1F497D"/>
      </a:hlink>
      <a:folHlink>
        <a:srgbClr val="0984AE"/>
      </a:folHlink>
    </a:clrScheme>
    <a:fontScheme name="Viagem">
      <a:majorFont>
        <a:latin typeface="Franklin Gothic Medium"/>
        <a:ea typeface=""/>
        <a:cs typeface=""/>
        <a:font script="Jpan" typeface="HG創英角ｺﾞｼｯｸUB"/>
        <a:font script="Hang" typeface="돋움"/>
        <a:font script="Hans" typeface="隶书"/>
        <a:font script="Hant" typeface="微軟正黑體"/>
        <a:font script="Arab" typeface="Tahoma"/>
        <a:font script="Hebr" typeface="Aharoni"/>
        <a:font script="Thai" typeface="Lily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ajorFont>
      <a:minorFont>
        <a:latin typeface="Franklin Gothic Book"/>
        <a:ea typeface=""/>
        <a:cs typeface=""/>
        <a:font script="Jpan" typeface="HGｺﾞｼｯｸE"/>
        <a:font script="Hang" typeface="돋움"/>
        <a:font script="Hans" typeface="华文楷体"/>
        <a:font script="Hant" typeface="微軟正黑體"/>
        <a:font script="Arab" typeface="Tahoma"/>
        <a:font script="Hebr" typeface="Aharoni"/>
        <a:font script="Thai" typeface="Lily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minorFont>
    </a:fontScheme>
    <a:fmtScheme name="Viagem">
      <a:fillStyleLst>
        <a:solidFill>
          <a:schemeClr val="phClr"/>
        </a:solidFill>
        <a:gradFill rotWithShape="1">
          <a:gsLst>
            <a:gs pos="0">
              <a:schemeClr val="phClr">
                <a:tint val="30000"/>
                <a:satMod val="250000"/>
              </a:schemeClr>
            </a:gs>
            <a:gs pos="72000">
              <a:schemeClr val="phClr">
                <a:tint val="75000"/>
                <a:satMod val="210000"/>
              </a:schemeClr>
            </a:gs>
            <a:gs pos="100000">
              <a:schemeClr val="phClr">
                <a:tint val="85000"/>
                <a:satMod val="210000"/>
              </a:schemeClr>
            </a:gs>
          </a:gsLst>
          <a:lin ang="5400000" scaled="1"/>
        </a:gradFill>
        <a:gradFill rotWithShape="1">
          <a:gsLst>
            <a:gs pos="0">
              <a:schemeClr val="phClr">
                <a:tint val="75000"/>
                <a:shade val="85000"/>
                <a:satMod val="230000"/>
              </a:schemeClr>
            </a:gs>
            <a:gs pos="25000">
              <a:schemeClr val="phClr">
                <a:tint val="90000"/>
                <a:shade val="70000"/>
                <a:satMod val="220000"/>
              </a:schemeClr>
            </a:gs>
            <a:gs pos="50000">
              <a:schemeClr val="phClr">
                <a:tint val="90000"/>
                <a:shade val="58000"/>
                <a:satMod val="225000"/>
              </a:schemeClr>
            </a:gs>
            <a:gs pos="65000">
              <a:schemeClr val="phClr">
                <a:tint val="90000"/>
                <a:shade val="58000"/>
                <a:satMod val="225000"/>
              </a:schemeClr>
            </a:gs>
            <a:gs pos="80000">
              <a:schemeClr val="phClr">
                <a:tint val="90000"/>
                <a:shade val="69000"/>
                <a:satMod val="220000"/>
              </a:schemeClr>
            </a:gs>
            <a:gs pos="100000">
              <a:schemeClr val="phClr">
                <a:tint val="77000"/>
                <a:shade val="80000"/>
                <a:satMod val="230000"/>
              </a:schemeClr>
            </a:gs>
          </a:gsLst>
          <a:lin ang="5400000" scaled="1"/>
        </a:gradFill>
      </a:fillStyleLst>
      <a:lnStyleLst>
        <a:ln w="10000" cap="flat" cmpd="sng" algn="ctr">
          <a:solidFill>
            <a:schemeClr val="ph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76200" dist="50800" dir="5400000" rotWithShape="0">
              <a:srgbClr val="4E3B30">
                <a:alpha val="60000"/>
              </a:srgbClr>
            </a:outerShdw>
          </a:effectLst>
        </a:effectStyle>
        <a:effectStyle>
          <a:effectLst>
            <a:outerShdw blurRad="76200" dist="50800" dir="5400000" rotWithShape="0">
              <a:srgbClr val="4E3B30">
                <a:alpha val="60000"/>
              </a:srgbClr>
            </a:outerShdw>
          </a:effectLst>
          <a:scene3d>
            <a:camera prst="orthographicFront">
              <a:rot lat="0" lon="0" rev="0"/>
            </a:camera>
            <a:lightRig rig="threePt" dir="tl">
              <a:rot lat="0" lon="0" rev="0"/>
            </a:lightRig>
          </a:scene3d>
          <a:sp3d prstMaterial="metal">
            <a:bevelT w="10000" h="10000"/>
          </a:sp3d>
        </a:effectStyle>
        <a:effectStyle>
          <a:effectLst>
            <a:outerShdw blurRad="76200" dist="50800" dir="5400000" rotWithShape="0">
              <a:srgbClr val="4E3B30">
                <a:alpha val="60000"/>
              </a:srgbClr>
            </a:outerShdw>
          </a:effectLst>
          <a:scene3d>
            <a:camera prst="obliqueTopLeft" fov="600000">
              <a:rot lat="0" lon="0" rev="0"/>
            </a:camera>
            <a:lightRig rig="balanced" dir="t">
              <a:rot lat="0" lon="0" rev="19200000"/>
            </a:lightRig>
          </a:scene3d>
          <a:sp3d contourW="12700" prstMaterial="matte">
            <a:bevelT w="60000" h="50800"/>
            <a:contourClr>
              <a:schemeClr val="phClr">
                <a:shade val="60000"/>
                <a:satMod val="110000"/>
              </a:schemeClr>
            </a:contourClr>
          </a:sp3d>
        </a:effectStyle>
      </a:effectStyleLst>
      <a:bgFillStyleLst>
        <a:solidFill>
          <a:schemeClr val="phClr"/>
        </a:solidFill>
        <a:blipFill>
          <a:blip xmlns:r="http://schemas.openxmlformats.org/officeDocument/2006/relationships" r:embed="rId1">
            <a:duotone>
              <a:schemeClr val="phClr">
                <a:shade val="90000"/>
                <a:satMod val="150000"/>
              </a:schemeClr>
              <a:schemeClr val="phClr">
                <a:tint val="88000"/>
                <a:satMod val="105000"/>
              </a:schemeClr>
            </a:duotone>
          </a:blip>
          <a:tile tx="0" ty="0" sx="95000" sy="95000" flip="none" algn="t"/>
        </a:blipFill>
        <a:blipFill>
          <a:blip xmlns:r="http://schemas.openxmlformats.org/officeDocument/2006/relationships" r:embed="rId2">
            <a:duotone>
              <a:schemeClr val="phClr">
                <a:shade val="30000"/>
                <a:satMod val="455000"/>
              </a:schemeClr>
              <a:schemeClr val="phClr">
                <a:tint val="95000"/>
                <a:satMod val="120000"/>
              </a:schemeClr>
            </a:duotone>
          </a:blip>
          <a:stretch>
            <a:fillRect/>
          </a:stretch>
        </a:blip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6.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7.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8.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9.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0.bin"/></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19.xml"/><Relationship Id="rId2" Type="http://schemas.openxmlformats.org/officeDocument/2006/relationships/printerSettings" Target="../printerSettings/printerSettings21.bin"/><Relationship Id="rId1" Type="http://schemas.openxmlformats.org/officeDocument/2006/relationships/hyperlink" Target="http://www.gep.mtsss.gov.pt/" TargetMode="Externa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0.xml"/><Relationship Id="rId1" Type="http://schemas.openxmlformats.org/officeDocument/2006/relationships/printerSettings" Target="../printerSettings/printerSettings22.bin"/><Relationship Id="rId4" Type="http://schemas.openxmlformats.org/officeDocument/2006/relationships/ctrlProp" Target="../ctrlProps/ctrlProp1.xml"/></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3.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4.bin"/></Relationships>
</file>

<file path=xl/worksheets/_rels/sheet19.xml.rels><?xml version="1.0" encoding="UTF-8" standalone="yes"?>
<Relationships xmlns="http://schemas.openxmlformats.org/package/2006/relationships"><Relationship Id="rId3" Type="http://schemas.openxmlformats.org/officeDocument/2006/relationships/drawing" Target="../drawings/drawing28.xml"/><Relationship Id="rId2" Type="http://schemas.openxmlformats.org/officeDocument/2006/relationships/printerSettings" Target="../printerSettings/printerSettings25.bin"/><Relationship Id="rId1" Type="http://schemas.openxmlformats.org/officeDocument/2006/relationships/hyperlink" Target="https://www.ine.pt/"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5" Type="http://schemas.openxmlformats.org/officeDocument/2006/relationships/drawing" Target="../drawings/drawing2.xml"/><Relationship Id="rId4" Type="http://schemas.openxmlformats.org/officeDocument/2006/relationships/printerSettings" Target="../printerSettings/printerSettings5.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26.bin"/></Relationships>
</file>

<file path=xl/worksheets/_rels/sheet21.xml.rels><?xml version="1.0" encoding="UTF-8" standalone="yes"?>
<Relationships xmlns="http://schemas.openxmlformats.org/package/2006/relationships"><Relationship Id="rId3" Type="http://schemas.openxmlformats.org/officeDocument/2006/relationships/printerSettings" Target="../printerSettings/printerSettings29.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5" Type="http://schemas.openxmlformats.org/officeDocument/2006/relationships/drawing" Target="../drawings/drawing35.xml"/><Relationship Id="rId4" Type="http://schemas.openxmlformats.org/officeDocument/2006/relationships/printerSettings" Target="../printerSettings/printerSettings30.bin"/></Relationships>
</file>

<file path=xl/worksheets/_rels/sheet22.xml.rels><?xml version="1.0" encoding="UTF-8" standalone="yes"?>
<Relationships xmlns="http://schemas.openxmlformats.org/package/2006/relationships"><Relationship Id="rId3" Type="http://schemas.openxmlformats.org/officeDocument/2006/relationships/printerSettings" Target="../printerSettings/printerSettings33.bin"/><Relationship Id="rId2" Type="http://schemas.openxmlformats.org/officeDocument/2006/relationships/printerSettings" Target="../printerSettings/printerSettings32.bin"/><Relationship Id="rId1" Type="http://schemas.openxmlformats.org/officeDocument/2006/relationships/printerSettings" Target="../printerSettings/printerSettings31.bin"/><Relationship Id="rId5" Type="http://schemas.openxmlformats.org/officeDocument/2006/relationships/drawing" Target="../drawings/drawing36.xml"/><Relationship Id="rId4" Type="http://schemas.openxmlformats.org/officeDocument/2006/relationships/printerSettings" Target="../printerSettings/printerSettings34.bin"/></Relationships>
</file>

<file path=xl/worksheets/_rels/sheet23.xml.rels><?xml version="1.0" encoding="UTF-8" standalone="yes"?>
<Relationships xmlns="http://schemas.openxmlformats.org/package/2006/relationships"><Relationship Id="rId3" Type="http://schemas.openxmlformats.org/officeDocument/2006/relationships/printerSettings" Target="../printerSettings/printerSettings37.bin"/><Relationship Id="rId7" Type="http://schemas.openxmlformats.org/officeDocument/2006/relationships/printerSettings" Target="../printerSettings/printerSettings38.bin"/><Relationship Id="rId2" Type="http://schemas.openxmlformats.org/officeDocument/2006/relationships/printerSettings" Target="../printerSettings/printerSettings36.bin"/><Relationship Id="rId1" Type="http://schemas.openxmlformats.org/officeDocument/2006/relationships/printerSettings" Target="../printerSettings/printerSettings35.bin"/><Relationship Id="rId6" Type="http://schemas.openxmlformats.org/officeDocument/2006/relationships/hyperlink" Target="http://www.gep.mtsss.gov.pt/" TargetMode="External"/><Relationship Id="rId5" Type="http://schemas.openxmlformats.org/officeDocument/2006/relationships/hyperlink" Target="mailto:gep.dados@gep.mtsss.pt" TargetMode="External"/><Relationship Id="rId4" Type="http://schemas.openxmlformats.org/officeDocument/2006/relationships/hyperlink" Target="http://www.gep.mtsss.gov.pt/"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 Id="rId5" Type="http://schemas.openxmlformats.org/officeDocument/2006/relationships/drawing" Target="../drawings/drawing3.xml"/><Relationship Id="rId4" Type="http://schemas.openxmlformats.org/officeDocument/2006/relationships/printerSettings" Target="../printerSettings/printerSettings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1.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2.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A1:L61"/>
  <sheetViews>
    <sheetView tabSelected="1" showRuler="0" zoomScaleNormal="100" workbookViewId="0"/>
  </sheetViews>
  <sheetFormatPr defaultRowHeight="12.75" x14ac:dyDescent="0.2"/>
  <cols>
    <col min="1" max="1" width="1.42578125" style="131" customWidth="1"/>
    <col min="2" max="2" width="2.5703125" style="131" customWidth="1"/>
    <col min="3" max="3" width="16.28515625" style="131" customWidth="1"/>
    <col min="4" max="4" width="22.28515625" style="131" customWidth="1"/>
    <col min="5" max="5" width="2.5703125" style="255" customWidth="1"/>
    <col min="6" max="6" width="1" style="131" customWidth="1"/>
    <col min="7" max="7" width="14" style="131" customWidth="1"/>
    <col min="8" max="8" width="5.5703125" style="131" customWidth="1"/>
    <col min="9" max="9" width="4.140625" style="131" customWidth="1"/>
    <col min="10" max="10" width="34.5703125" style="131" customWidth="1"/>
    <col min="11" max="11" width="2.42578125" style="131" customWidth="1"/>
    <col min="12" max="12" width="1.42578125" style="131" customWidth="1"/>
    <col min="13" max="16384" width="9.140625" style="131"/>
  </cols>
  <sheetData>
    <row r="1" spans="1:12" ht="7.5" customHeight="1" x14ac:dyDescent="0.2">
      <c r="A1" s="269"/>
      <c r="B1" s="266"/>
      <c r="C1" s="266"/>
      <c r="D1" s="266"/>
      <c r="E1" s="710"/>
      <c r="F1" s="266"/>
      <c r="G1" s="266"/>
      <c r="H1" s="266"/>
      <c r="I1" s="266"/>
      <c r="J1" s="266"/>
      <c r="K1" s="266"/>
      <c r="L1" s="266"/>
    </row>
    <row r="2" spans="1:12" ht="17.25" customHeight="1" x14ac:dyDescent="0.2">
      <c r="A2" s="269"/>
      <c r="B2" s="247"/>
      <c r="C2" s="248"/>
      <c r="D2" s="248"/>
      <c r="E2" s="711"/>
      <c r="F2" s="248"/>
      <c r="G2" s="248"/>
      <c r="H2" s="248"/>
      <c r="I2" s="249"/>
      <c r="J2" s="250"/>
      <c r="K2" s="250"/>
      <c r="L2" s="269"/>
    </row>
    <row r="3" spans="1:12" x14ac:dyDescent="0.2">
      <c r="A3" s="269"/>
      <c r="B3" s="247"/>
      <c r="C3" s="248"/>
      <c r="D3" s="248"/>
      <c r="E3" s="711"/>
      <c r="F3" s="248"/>
      <c r="G3" s="248"/>
      <c r="H3" s="248"/>
      <c r="I3" s="249"/>
      <c r="J3" s="247"/>
      <c r="K3" s="250"/>
      <c r="L3" s="269"/>
    </row>
    <row r="4" spans="1:12" ht="33.75" customHeight="1" x14ac:dyDescent="0.2">
      <c r="A4" s="269"/>
      <c r="B4" s="247"/>
      <c r="C4" s="1393" t="s">
        <v>420</v>
      </c>
      <c r="D4" s="1393"/>
      <c r="E4" s="1393"/>
      <c r="F4" s="1393"/>
      <c r="G4" s="888"/>
      <c r="H4" s="249"/>
      <c r="I4" s="249"/>
      <c r="J4" s="251" t="s">
        <v>35</v>
      </c>
      <c r="K4" s="247"/>
      <c r="L4" s="269"/>
    </row>
    <row r="5" spans="1:12" s="136" customFormat="1" ht="12.75" customHeight="1" x14ac:dyDescent="0.2">
      <c r="A5" s="271"/>
      <c r="B5" s="1394"/>
      <c r="C5" s="1394"/>
      <c r="D5" s="1394"/>
      <c r="E5" s="1394"/>
      <c r="F5" s="266"/>
      <c r="G5" s="252"/>
      <c r="H5" s="252"/>
      <c r="I5" s="252"/>
      <c r="J5" s="253"/>
      <c r="K5" s="254"/>
      <c r="L5" s="269"/>
    </row>
    <row r="6" spans="1:12" ht="12.75" customHeight="1" x14ac:dyDescent="0.2">
      <c r="A6" s="269"/>
      <c r="B6" s="269"/>
      <c r="C6" s="266"/>
      <c r="D6" s="266"/>
      <c r="E6" s="710"/>
      <c r="F6" s="266"/>
      <c r="G6" s="252"/>
      <c r="H6" s="252"/>
      <c r="I6" s="252"/>
      <c r="J6" s="253"/>
      <c r="K6" s="254"/>
      <c r="L6" s="269"/>
    </row>
    <row r="7" spans="1:12" ht="12.75" customHeight="1" x14ac:dyDescent="0.2">
      <c r="A7" s="269"/>
      <c r="B7" s="269"/>
      <c r="C7" s="266"/>
      <c r="D7" s="266"/>
      <c r="E7" s="710"/>
      <c r="F7" s="266"/>
      <c r="G7" s="252"/>
      <c r="H7" s="252"/>
      <c r="I7" s="265"/>
      <c r="J7" s="253"/>
      <c r="K7" s="254"/>
      <c r="L7" s="269"/>
    </row>
    <row r="8" spans="1:12" ht="12.75" customHeight="1" x14ac:dyDescent="0.2">
      <c r="A8" s="269"/>
      <c r="B8" s="269"/>
      <c r="C8" s="266"/>
      <c r="D8" s="266"/>
      <c r="E8" s="710"/>
      <c r="F8" s="266"/>
      <c r="G8" s="252"/>
      <c r="H8" s="252"/>
      <c r="I8" s="265"/>
      <c r="J8" s="253"/>
      <c r="K8" s="254"/>
      <c r="L8" s="269"/>
    </row>
    <row r="9" spans="1:12" ht="12.75" customHeight="1" x14ac:dyDescent="0.2">
      <c r="A9" s="269"/>
      <c r="B9" s="269"/>
      <c r="C9" s="266"/>
      <c r="D9" s="266"/>
      <c r="E9" s="710"/>
      <c r="F9" s="266"/>
      <c r="G9" s="252"/>
      <c r="H9" s="252"/>
      <c r="I9" s="265"/>
      <c r="J9" s="253"/>
      <c r="K9" s="254"/>
      <c r="L9" s="269"/>
    </row>
    <row r="10" spans="1:12" ht="12.75" customHeight="1" x14ac:dyDescent="0.2">
      <c r="A10" s="269"/>
      <c r="B10" s="269"/>
      <c r="C10" s="266"/>
      <c r="D10" s="266"/>
      <c r="E10" s="710"/>
      <c r="F10" s="266"/>
      <c r="G10" s="252"/>
      <c r="H10" s="252"/>
      <c r="I10" s="252"/>
      <c r="J10" s="253"/>
      <c r="K10" s="254"/>
      <c r="L10" s="269"/>
    </row>
    <row r="11" spans="1:12" ht="12.75" customHeight="1" x14ac:dyDescent="0.2">
      <c r="A11" s="269"/>
      <c r="B11" s="269"/>
      <c r="C11" s="266"/>
      <c r="D11" s="266"/>
      <c r="E11" s="710"/>
      <c r="F11" s="266"/>
      <c r="G11" s="252"/>
      <c r="H11" s="252"/>
      <c r="I11" s="252"/>
      <c r="J11" s="253"/>
      <c r="K11" s="254"/>
      <c r="L11" s="269"/>
    </row>
    <row r="12" spans="1:12" ht="12.75" customHeight="1" x14ac:dyDescent="0.2">
      <c r="A12" s="269"/>
      <c r="B12" s="269"/>
      <c r="C12" s="266"/>
      <c r="D12" s="266"/>
      <c r="E12" s="710"/>
      <c r="F12" s="266"/>
      <c r="G12" s="252"/>
      <c r="H12" s="252"/>
      <c r="I12" s="252"/>
      <c r="J12" s="253"/>
      <c r="K12" s="254"/>
      <c r="L12" s="269"/>
    </row>
    <row r="13" spans="1:12" x14ac:dyDescent="0.2">
      <c r="A13" s="269"/>
      <c r="B13" s="269"/>
      <c r="C13" s="266"/>
      <c r="D13" s="266"/>
      <c r="E13" s="710"/>
      <c r="F13" s="266"/>
      <c r="G13" s="252"/>
      <c r="H13" s="252"/>
      <c r="I13" s="252"/>
      <c r="J13" s="253"/>
      <c r="K13" s="254"/>
      <c r="L13" s="269"/>
    </row>
    <row r="14" spans="1:12" x14ac:dyDescent="0.2">
      <c r="A14" s="269"/>
      <c r="B14" s="281" t="s">
        <v>27</v>
      </c>
      <c r="C14" s="279"/>
      <c r="D14" s="279"/>
      <c r="E14" s="712"/>
      <c r="F14" s="266"/>
      <c r="G14" s="252"/>
      <c r="H14" s="252"/>
      <c r="I14" s="252"/>
      <c r="J14" s="253"/>
      <c r="K14" s="254"/>
      <c r="L14" s="269"/>
    </row>
    <row r="15" spans="1:12" ht="13.5" thickBot="1" x14ac:dyDescent="0.25">
      <c r="A15" s="269"/>
      <c r="B15" s="269"/>
      <c r="C15" s="266"/>
      <c r="D15" s="266"/>
      <c r="E15" s="710"/>
      <c r="F15" s="266"/>
      <c r="G15" s="252"/>
      <c r="H15" s="252"/>
      <c r="I15" s="252"/>
      <c r="J15" s="253"/>
      <c r="K15" s="254"/>
      <c r="L15" s="269"/>
    </row>
    <row r="16" spans="1:12" ht="13.5" thickBot="1" x14ac:dyDescent="0.25">
      <c r="A16" s="269"/>
      <c r="B16" s="286"/>
      <c r="C16" s="275" t="s">
        <v>21</v>
      </c>
      <c r="D16" s="275"/>
      <c r="E16" s="713">
        <v>3</v>
      </c>
      <c r="F16" s="266"/>
      <c r="G16" s="252"/>
      <c r="H16" s="252"/>
      <c r="I16" s="252"/>
      <c r="J16" s="253"/>
      <c r="K16" s="254"/>
      <c r="L16" s="269"/>
    </row>
    <row r="17" spans="1:12" ht="13.5" thickBot="1" x14ac:dyDescent="0.25">
      <c r="A17" s="269"/>
      <c r="B17" s="269"/>
      <c r="C17" s="280"/>
      <c r="D17" s="280"/>
      <c r="E17" s="714"/>
      <c r="F17" s="266"/>
      <c r="G17" s="252"/>
      <c r="H17" s="252"/>
      <c r="I17" s="252"/>
      <c r="J17" s="253"/>
      <c r="K17" s="254"/>
      <c r="L17" s="269"/>
    </row>
    <row r="18" spans="1:12" ht="13.5" thickBot="1" x14ac:dyDescent="0.25">
      <c r="A18" s="269"/>
      <c r="B18" s="286"/>
      <c r="C18" s="275" t="s">
        <v>33</v>
      </c>
      <c r="D18" s="275"/>
      <c r="E18" s="715">
        <v>4</v>
      </c>
      <c r="F18" s="266"/>
      <c r="G18" s="252"/>
      <c r="H18" s="252"/>
      <c r="I18" s="252"/>
      <c r="J18" s="253"/>
      <c r="K18" s="254"/>
      <c r="L18" s="269"/>
    </row>
    <row r="19" spans="1:12" ht="13.5" thickBot="1" x14ac:dyDescent="0.25">
      <c r="A19" s="269"/>
      <c r="B19" s="270"/>
      <c r="C19" s="274"/>
      <c r="D19" s="274"/>
      <c r="E19" s="716"/>
      <c r="F19" s="266"/>
      <c r="G19" s="252"/>
      <c r="H19" s="252"/>
      <c r="I19" s="252"/>
      <c r="J19" s="253"/>
      <c r="K19" s="254"/>
      <c r="L19" s="269"/>
    </row>
    <row r="20" spans="1:12" ht="13.5" customHeight="1" thickBot="1" x14ac:dyDescent="0.25">
      <c r="A20" s="269"/>
      <c r="B20" s="285"/>
      <c r="C20" s="1385" t="s">
        <v>32</v>
      </c>
      <c r="D20" s="1384"/>
      <c r="E20" s="715">
        <v>6</v>
      </c>
      <c r="F20" s="266"/>
      <c r="G20" s="252"/>
      <c r="H20" s="252"/>
      <c r="I20" s="252"/>
      <c r="J20" s="253"/>
      <c r="K20" s="254"/>
      <c r="L20" s="269"/>
    </row>
    <row r="21" spans="1:12" x14ac:dyDescent="0.2">
      <c r="A21" s="269"/>
      <c r="B21" s="277"/>
      <c r="C21" s="1382" t="s">
        <v>2</v>
      </c>
      <c r="D21" s="1382"/>
      <c r="E21" s="714">
        <v>6</v>
      </c>
      <c r="F21" s="266"/>
      <c r="G21" s="252"/>
      <c r="H21" s="252"/>
      <c r="I21" s="252"/>
      <c r="J21" s="253"/>
      <c r="K21" s="254"/>
      <c r="L21" s="269"/>
    </row>
    <row r="22" spans="1:12" x14ac:dyDescent="0.2">
      <c r="A22" s="269"/>
      <c r="B22" s="277"/>
      <c r="C22" s="1382" t="s">
        <v>13</v>
      </c>
      <c r="D22" s="1382"/>
      <c r="E22" s="714">
        <v>7</v>
      </c>
      <c r="F22" s="266"/>
      <c r="G22" s="252"/>
      <c r="H22" s="252"/>
      <c r="I22" s="252"/>
      <c r="J22" s="253"/>
      <c r="K22" s="254"/>
      <c r="L22" s="269"/>
    </row>
    <row r="23" spans="1:12" x14ac:dyDescent="0.2">
      <c r="A23" s="269"/>
      <c r="B23" s="277"/>
      <c r="C23" s="1382" t="s">
        <v>7</v>
      </c>
      <c r="D23" s="1382"/>
      <c r="E23" s="714">
        <v>8</v>
      </c>
      <c r="F23" s="266"/>
      <c r="G23" s="252"/>
      <c r="H23" s="252"/>
      <c r="I23" s="252"/>
      <c r="J23" s="253"/>
      <c r="K23" s="254"/>
      <c r="L23" s="269"/>
    </row>
    <row r="24" spans="1:12" x14ac:dyDescent="0.2">
      <c r="A24" s="269"/>
      <c r="B24" s="278"/>
      <c r="C24" s="1382" t="s">
        <v>397</v>
      </c>
      <c r="D24" s="1382"/>
      <c r="E24" s="714">
        <v>9</v>
      </c>
      <c r="F24" s="266"/>
      <c r="G24" s="256"/>
      <c r="H24" s="252"/>
      <c r="I24" s="252"/>
      <c r="J24" s="253"/>
      <c r="K24" s="254"/>
      <c r="L24" s="269"/>
    </row>
    <row r="25" spans="1:12" ht="22.5" customHeight="1" x14ac:dyDescent="0.2">
      <c r="A25" s="269"/>
      <c r="B25" s="272"/>
      <c r="C25" s="1386" t="s">
        <v>28</v>
      </c>
      <c r="D25" s="1386"/>
      <c r="E25" s="714">
        <v>10</v>
      </c>
      <c r="F25" s="266"/>
      <c r="G25" s="252"/>
      <c r="H25" s="252"/>
      <c r="I25" s="252"/>
      <c r="J25" s="253"/>
      <c r="K25" s="254"/>
      <c r="L25" s="269"/>
    </row>
    <row r="26" spans="1:12" x14ac:dyDescent="0.2">
      <c r="A26" s="269"/>
      <c r="B26" s="272"/>
      <c r="C26" s="1382" t="s">
        <v>25</v>
      </c>
      <c r="D26" s="1382"/>
      <c r="E26" s="714">
        <v>11</v>
      </c>
      <c r="F26" s="266"/>
      <c r="G26" s="252"/>
      <c r="H26" s="252"/>
      <c r="I26" s="252"/>
      <c r="J26" s="253"/>
      <c r="K26" s="254"/>
      <c r="L26" s="269"/>
    </row>
    <row r="27" spans="1:12" ht="12.75" customHeight="1" thickBot="1" x14ac:dyDescent="0.25">
      <c r="A27" s="269"/>
      <c r="B27" s="266"/>
      <c r="C27" s="1110"/>
      <c r="D27" s="1110"/>
      <c r="E27" s="714"/>
      <c r="F27" s="266"/>
      <c r="G27" s="252"/>
      <c r="H27" s="1387">
        <v>43497</v>
      </c>
      <c r="I27" s="1388"/>
      <c r="J27" s="1388"/>
      <c r="K27" s="256"/>
      <c r="L27" s="269"/>
    </row>
    <row r="28" spans="1:12" ht="13.5" customHeight="1" thickBot="1" x14ac:dyDescent="0.25">
      <c r="A28" s="269"/>
      <c r="B28" s="348"/>
      <c r="C28" s="1389" t="s">
        <v>12</v>
      </c>
      <c r="D28" s="1384"/>
      <c r="E28" s="715">
        <v>12</v>
      </c>
      <c r="F28" s="266"/>
      <c r="G28" s="252"/>
      <c r="H28" s="1388"/>
      <c r="I28" s="1388"/>
      <c r="J28" s="1388"/>
      <c r="K28" s="256"/>
      <c r="L28" s="269"/>
    </row>
    <row r="29" spans="1:12" ht="12.75" hidden="1" customHeight="1" x14ac:dyDescent="0.2">
      <c r="A29" s="269"/>
      <c r="B29" s="267"/>
      <c r="C29" s="1382" t="s">
        <v>45</v>
      </c>
      <c r="D29" s="1382"/>
      <c r="E29" s="714">
        <v>12</v>
      </c>
      <c r="F29" s="266"/>
      <c r="G29" s="252"/>
      <c r="H29" s="1388"/>
      <c r="I29" s="1388"/>
      <c r="J29" s="1388"/>
      <c r="K29" s="256"/>
      <c r="L29" s="269"/>
    </row>
    <row r="30" spans="1:12" ht="22.5" customHeight="1" x14ac:dyDescent="0.2">
      <c r="A30" s="269"/>
      <c r="B30" s="267"/>
      <c r="C30" s="1390" t="s">
        <v>398</v>
      </c>
      <c r="D30" s="1390"/>
      <c r="E30" s="714">
        <v>12</v>
      </c>
      <c r="F30" s="266"/>
      <c r="G30" s="252"/>
      <c r="H30" s="1388"/>
      <c r="I30" s="1388"/>
      <c r="J30" s="1388"/>
      <c r="K30" s="256"/>
      <c r="L30" s="269"/>
    </row>
    <row r="31" spans="1:12" ht="12.75" customHeight="1" thickBot="1" x14ac:dyDescent="0.25">
      <c r="A31" s="269"/>
      <c r="B31" s="272"/>
      <c r="C31" s="276"/>
      <c r="D31" s="276"/>
      <c r="E31" s="716"/>
      <c r="F31" s="266"/>
      <c r="G31" s="252"/>
      <c r="H31" s="1388"/>
      <c r="I31" s="1388"/>
      <c r="J31" s="1388"/>
      <c r="K31" s="256"/>
      <c r="L31" s="269"/>
    </row>
    <row r="32" spans="1:12" ht="13.5" customHeight="1" thickBot="1" x14ac:dyDescent="0.25">
      <c r="A32" s="269"/>
      <c r="B32" s="284"/>
      <c r="C32" s="1111" t="s">
        <v>11</v>
      </c>
      <c r="D32" s="1111"/>
      <c r="E32" s="715">
        <v>13</v>
      </c>
      <c r="F32" s="266"/>
      <c r="G32" s="252"/>
      <c r="H32" s="1388"/>
      <c r="I32" s="1388"/>
      <c r="J32" s="1388"/>
      <c r="K32" s="256"/>
      <c r="L32" s="269"/>
    </row>
    <row r="33" spans="1:12" ht="12.75" customHeight="1" x14ac:dyDescent="0.2">
      <c r="A33" s="269"/>
      <c r="B33" s="267"/>
      <c r="C33" s="1391" t="s">
        <v>18</v>
      </c>
      <c r="D33" s="1391"/>
      <c r="E33" s="714">
        <v>13</v>
      </c>
      <c r="F33" s="266"/>
      <c r="G33" s="252"/>
      <c r="H33" s="1388"/>
      <c r="I33" s="1388"/>
      <c r="J33" s="1388"/>
      <c r="K33" s="256"/>
      <c r="L33" s="269"/>
    </row>
    <row r="34" spans="1:12" ht="12.75" customHeight="1" x14ac:dyDescent="0.2">
      <c r="A34" s="269"/>
      <c r="B34" s="267"/>
      <c r="C34" s="1392" t="s">
        <v>8</v>
      </c>
      <c r="D34" s="1392"/>
      <c r="E34" s="714">
        <v>14</v>
      </c>
      <c r="F34" s="266"/>
      <c r="G34" s="252"/>
      <c r="H34" s="257"/>
      <c r="I34" s="257"/>
      <c r="J34" s="257"/>
      <c r="K34" s="256"/>
      <c r="L34" s="269"/>
    </row>
    <row r="35" spans="1:12" ht="12.75" customHeight="1" x14ac:dyDescent="0.2">
      <c r="A35" s="269"/>
      <c r="B35" s="267"/>
      <c r="C35" s="1392" t="s">
        <v>26</v>
      </c>
      <c r="D35" s="1392"/>
      <c r="E35" s="714">
        <v>14</v>
      </c>
      <c r="F35" s="266"/>
      <c r="G35" s="252"/>
      <c r="H35" s="257"/>
      <c r="I35" s="257"/>
      <c r="J35" s="257"/>
      <c r="K35" s="256"/>
      <c r="L35" s="269"/>
    </row>
    <row r="36" spans="1:12" ht="12.75" customHeight="1" x14ac:dyDescent="0.2">
      <c r="A36" s="269"/>
      <c r="B36" s="267"/>
      <c r="C36" s="1392" t="s">
        <v>6</v>
      </c>
      <c r="D36" s="1392"/>
      <c r="E36" s="714">
        <v>15</v>
      </c>
      <c r="F36" s="266"/>
      <c r="G36" s="252"/>
      <c r="H36" s="257"/>
      <c r="I36" s="257"/>
      <c r="J36" s="257"/>
      <c r="K36" s="256"/>
      <c r="L36" s="269"/>
    </row>
    <row r="37" spans="1:12" ht="12.75" customHeight="1" x14ac:dyDescent="0.2">
      <c r="A37" s="269"/>
      <c r="B37" s="267"/>
      <c r="C37" s="1391" t="s">
        <v>48</v>
      </c>
      <c r="D37" s="1391"/>
      <c r="E37" s="714">
        <v>16</v>
      </c>
      <c r="F37" s="266"/>
      <c r="G37" s="252"/>
      <c r="H37" s="257"/>
      <c r="I37" s="257"/>
      <c r="J37" s="257"/>
      <c r="K37" s="256"/>
      <c r="L37" s="269"/>
    </row>
    <row r="38" spans="1:12" ht="12.75" customHeight="1" x14ac:dyDescent="0.2">
      <c r="A38" s="269"/>
      <c r="B38" s="273"/>
      <c r="C38" s="1392" t="s">
        <v>14</v>
      </c>
      <c r="D38" s="1392"/>
      <c r="E38" s="714">
        <v>16</v>
      </c>
      <c r="F38" s="266"/>
      <c r="G38" s="252"/>
      <c r="H38" s="252"/>
      <c r="I38" s="252"/>
      <c r="J38" s="253"/>
      <c r="K38" s="254"/>
      <c r="L38" s="269"/>
    </row>
    <row r="39" spans="1:12" ht="12.75" customHeight="1" x14ac:dyDescent="0.2">
      <c r="A39" s="269"/>
      <c r="B39" s="267"/>
      <c r="C39" s="1382" t="s">
        <v>31</v>
      </c>
      <c r="D39" s="1382"/>
      <c r="E39" s="714">
        <v>17</v>
      </c>
      <c r="F39" s="266"/>
      <c r="G39" s="252"/>
      <c r="H39" s="252"/>
      <c r="I39" s="252"/>
      <c r="J39" s="258"/>
      <c r="K39" s="258"/>
      <c r="L39" s="269"/>
    </row>
    <row r="40" spans="1:12" ht="13.5" thickBot="1" x14ac:dyDescent="0.25">
      <c r="A40" s="269"/>
      <c r="B40" s="269"/>
      <c r="C40" s="266"/>
      <c r="D40" s="266"/>
      <c r="E40" s="716"/>
      <c r="F40" s="266"/>
      <c r="G40" s="252"/>
      <c r="H40" s="252"/>
      <c r="I40" s="252"/>
      <c r="J40" s="258"/>
      <c r="K40" s="258"/>
      <c r="L40" s="269"/>
    </row>
    <row r="41" spans="1:12" ht="13.5" customHeight="1" thickBot="1" x14ac:dyDescent="0.25">
      <c r="A41" s="269"/>
      <c r="B41" s="332"/>
      <c r="C41" s="1383" t="s">
        <v>29</v>
      </c>
      <c r="D41" s="1384"/>
      <c r="E41" s="715">
        <v>18</v>
      </c>
      <c r="F41" s="266"/>
      <c r="G41" s="252"/>
      <c r="H41" s="252"/>
      <c r="I41" s="252"/>
      <c r="J41" s="258"/>
      <c r="K41" s="258"/>
      <c r="L41" s="269"/>
    </row>
    <row r="42" spans="1:12" x14ac:dyDescent="0.2">
      <c r="A42" s="269"/>
      <c r="B42" s="269"/>
      <c r="C42" s="1382" t="s">
        <v>30</v>
      </c>
      <c r="D42" s="1382"/>
      <c r="E42" s="714">
        <v>18</v>
      </c>
      <c r="F42" s="266"/>
      <c r="G42" s="252"/>
      <c r="H42" s="252"/>
      <c r="I42" s="252"/>
      <c r="J42" s="259"/>
      <c r="K42" s="259"/>
      <c r="L42" s="269"/>
    </row>
    <row r="43" spans="1:12" x14ac:dyDescent="0.2">
      <c r="A43" s="269"/>
      <c r="B43" s="273"/>
      <c r="C43" s="1382" t="s">
        <v>0</v>
      </c>
      <c r="D43" s="1382"/>
      <c r="E43" s="714">
        <v>19</v>
      </c>
      <c r="F43" s="266"/>
      <c r="G43" s="252"/>
      <c r="H43" s="252"/>
      <c r="I43" s="252"/>
      <c r="J43" s="260"/>
      <c r="K43" s="261"/>
      <c r="L43" s="269"/>
    </row>
    <row r="44" spans="1:12" x14ac:dyDescent="0.2">
      <c r="A44" s="269"/>
      <c r="B44" s="273"/>
      <c r="C44" s="1382" t="s">
        <v>500</v>
      </c>
      <c r="D44" s="1382"/>
      <c r="E44" s="714">
        <v>19</v>
      </c>
      <c r="F44" s="266"/>
      <c r="G44" s="252"/>
      <c r="H44" s="252"/>
      <c r="I44" s="252"/>
      <c r="J44" s="260"/>
      <c r="K44" s="261"/>
      <c r="L44" s="269"/>
    </row>
    <row r="45" spans="1:12" x14ac:dyDescent="0.2">
      <c r="A45" s="269"/>
      <c r="B45" s="273"/>
      <c r="C45" s="1382" t="s">
        <v>16</v>
      </c>
      <c r="D45" s="1382"/>
      <c r="E45" s="717">
        <v>19</v>
      </c>
      <c r="F45" s="274"/>
      <c r="G45" s="262"/>
      <c r="H45" s="263"/>
      <c r="I45" s="262"/>
      <c r="J45" s="262"/>
      <c r="K45" s="262"/>
      <c r="L45" s="269"/>
    </row>
    <row r="46" spans="1:12" x14ac:dyDescent="0.2">
      <c r="A46" s="269"/>
      <c r="B46" s="273"/>
      <c r="C46" s="1110" t="s">
        <v>496</v>
      </c>
      <c r="D46" s="1110"/>
      <c r="E46" s="717">
        <v>19</v>
      </c>
      <c r="F46" s="274"/>
      <c r="G46" s="262"/>
      <c r="H46" s="263"/>
      <c r="I46" s="262"/>
      <c r="J46" s="262"/>
      <c r="K46" s="262"/>
      <c r="L46" s="269"/>
    </row>
    <row r="47" spans="1:12" ht="12.75" customHeight="1" x14ac:dyDescent="0.2">
      <c r="A47" s="269"/>
      <c r="B47" s="272"/>
      <c r="C47" s="1110" t="s">
        <v>498</v>
      </c>
      <c r="D47" s="1110"/>
      <c r="E47" s="717">
        <v>20</v>
      </c>
      <c r="F47" s="268"/>
      <c r="G47" s="260"/>
      <c r="H47" s="263"/>
      <c r="I47" s="260"/>
      <c r="J47" s="260"/>
      <c r="K47" s="261"/>
      <c r="L47" s="269"/>
    </row>
    <row r="48" spans="1:12" ht="13.5" customHeight="1" x14ac:dyDescent="0.2">
      <c r="A48" s="269"/>
      <c r="B48" s="272"/>
      <c r="C48" s="1110" t="s">
        <v>1</v>
      </c>
      <c r="D48" s="1110"/>
      <c r="E48" s="717">
        <v>20</v>
      </c>
      <c r="F48" s="268"/>
      <c r="G48" s="260"/>
      <c r="H48" s="263"/>
      <c r="I48" s="260"/>
      <c r="J48" s="260"/>
      <c r="K48" s="261"/>
      <c r="L48" s="269"/>
    </row>
    <row r="49" spans="1:12" x14ac:dyDescent="0.2">
      <c r="A49" s="269"/>
      <c r="B49" s="272"/>
      <c r="C49" s="1110" t="s">
        <v>22</v>
      </c>
      <c r="D49" s="1110"/>
      <c r="E49" s="718">
        <v>20</v>
      </c>
      <c r="F49" s="268"/>
      <c r="G49" s="260"/>
      <c r="H49" s="263"/>
      <c r="I49" s="260"/>
      <c r="J49" s="260"/>
      <c r="K49" s="261"/>
      <c r="L49" s="269"/>
    </row>
    <row r="50" spans="1:12" ht="13.5" customHeight="1" thickBot="1" x14ac:dyDescent="0.25">
      <c r="A50" s="269"/>
      <c r="B50" s="720"/>
      <c r="C50" s="720"/>
      <c r="D50" s="720"/>
      <c r="E50" s="720"/>
      <c r="F50" s="268"/>
      <c r="G50" s="260"/>
      <c r="H50" s="263"/>
      <c r="I50" s="260"/>
      <c r="J50" s="260"/>
      <c r="K50" s="261"/>
      <c r="L50" s="269"/>
    </row>
    <row r="51" spans="1:12" ht="13.5" customHeight="1" thickBot="1" x14ac:dyDescent="0.25">
      <c r="A51" s="269"/>
      <c r="B51" s="287"/>
      <c r="C51" s="1385" t="s">
        <v>38</v>
      </c>
      <c r="D51" s="1384"/>
      <c r="E51" s="713">
        <v>21</v>
      </c>
      <c r="F51" s="268"/>
      <c r="G51" s="260"/>
      <c r="H51" s="263"/>
      <c r="I51" s="260"/>
      <c r="J51" s="260"/>
      <c r="K51" s="261"/>
      <c r="L51" s="269"/>
    </row>
    <row r="52" spans="1:12" x14ac:dyDescent="0.2">
      <c r="A52" s="269"/>
      <c r="B52" s="272"/>
      <c r="C52" s="1382" t="s">
        <v>47</v>
      </c>
      <c r="D52" s="1382"/>
      <c r="E52" s="717">
        <v>21</v>
      </c>
      <c r="F52" s="274"/>
      <c r="G52" s="262"/>
      <c r="H52" s="263"/>
      <c r="I52" s="262"/>
      <c r="J52" s="262"/>
      <c r="K52" s="262"/>
      <c r="L52" s="269"/>
    </row>
    <row r="53" spans="1:12" ht="12.75" customHeight="1" x14ac:dyDescent="0.2">
      <c r="A53" s="269"/>
      <c r="B53" s="269"/>
      <c r="C53" s="1112" t="s">
        <v>405</v>
      </c>
      <c r="D53" s="1112"/>
      <c r="E53" s="719">
        <v>22</v>
      </c>
      <c r="F53" s="268"/>
      <c r="G53" s="260"/>
      <c r="H53" s="263"/>
      <c r="I53" s="260"/>
      <c r="J53" s="260"/>
      <c r="K53" s="261"/>
      <c r="L53" s="269"/>
    </row>
    <row r="54" spans="1:12" ht="13.5" customHeight="1" thickBot="1" x14ac:dyDescent="0.25">
      <c r="A54" s="269"/>
      <c r="B54" s="1110"/>
      <c r="C54" s="1110"/>
      <c r="D54" s="1110"/>
      <c r="E54" s="1110"/>
      <c r="F54" s="268"/>
      <c r="G54" s="260"/>
      <c r="H54" s="263"/>
      <c r="I54" s="260"/>
      <c r="J54" s="260"/>
      <c r="K54" s="261"/>
      <c r="L54" s="269"/>
    </row>
    <row r="55" spans="1:12" ht="13.5" customHeight="1" thickBot="1" x14ac:dyDescent="0.25">
      <c r="A55" s="269"/>
      <c r="B55" s="283"/>
      <c r="C55" s="275" t="s">
        <v>4</v>
      </c>
      <c r="D55" s="275"/>
      <c r="E55" s="713">
        <v>23</v>
      </c>
      <c r="F55" s="268"/>
      <c r="G55" s="260"/>
      <c r="H55" s="263"/>
      <c r="I55" s="260"/>
      <c r="J55" s="260"/>
      <c r="K55" s="261"/>
      <c r="L55" s="269"/>
    </row>
    <row r="56" spans="1:12" ht="33" customHeight="1" x14ac:dyDescent="0.2">
      <c r="A56" s="269"/>
      <c r="B56" s="269"/>
      <c r="C56" s="269"/>
      <c r="D56" s="269"/>
      <c r="E56" s="720"/>
      <c r="F56" s="268"/>
      <c r="G56" s="260"/>
      <c r="H56" s="263"/>
      <c r="I56" s="260"/>
      <c r="J56" s="260"/>
      <c r="K56" s="261"/>
      <c r="L56" s="269"/>
    </row>
    <row r="57" spans="1:12" ht="28.5" customHeight="1" x14ac:dyDescent="0.2">
      <c r="A57" s="269"/>
      <c r="B57" s="708" t="s">
        <v>49</v>
      </c>
      <c r="C57" s="708"/>
      <c r="D57" s="282"/>
      <c r="E57" s="720"/>
      <c r="F57" s="268"/>
      <c r="G57" s="260"/>
      <c r="H57" s="263"/>
      <c r="I57" s="260"/>
      <c r="J57" s="260"/>
      <c r="K57" s="261"/>
      <c r="L57" s="269"/>
    </row>
    <row r="58" spans="1:12" ht="21" customHeight="1" x14ac:dyDescent="0.2">
      <c r="A58" s="269"/>
      <c r="B58" s="269"/>
      <c r="C58" s="269"/>
      <c r="D58" s="269"/>
      <c r="E58" s="772"/>
      <c r="F58" s="707"/>
      <c r="G58" s="260"/>
      <c r="H58" s="263"/>
      <c r="I58" s="260"/>
      <c r="J58" s="260"/>
      <c r="K58" s="261"/>
      <c r="L58" s="269"/>
    </row>
    <row r="59" spans="1:12" ht="22.5" customHeight="1" x14ac:dyDescent="0.2">
      <c r="A59" s="269"/>
      <c r="B59" s="709" t="s">
        <v>378</v>
      </c>
      <c r="C59" s="707"/>
      <c r="D59" s="883" t="s">
        <v>560</v>
      </c>
      <c r="E59" s="772"/>
      <c r="F59" s="334"/>
      <c r="G59" s="260"/>
      <c r="H59" s="263"/>
      <c r="I59" s="260"/>
      <c r="J59" s="260"/>
      <c r="K59" s="261"/>
      <c r="L59" s="269"/>
    </row>
    <row r="60" spans="1:12" s="136" customFormat="1" ht="22.5" customHeight="1" x14ac:dyDescent="0.2">
      <c r="A60" s="271"/>
      <c r="B60" s="709" t="s">
        <v>379</v>
      </c>
      <c r="C60" s="333"/>
      <c r="D60" s="883" t="s">
        <v>560</v>
      </c>
      <c r="E60" s="718"/>
      <c r="F60" s="267"/>
      <c r="G60" s="264"/>
      <c r="H60" s="264"/>
      <c r="I60" s="264"/>
      <c r="J60" s="264"/>
      <c r="K60" s="264"/>
      <c r="L60" s="271"/>
    </row>
    <row r="61" spans="1:12" ht="7.5" customHeight="1" x14ac:dyDescent="0.2">
      <c r="A61" s="269"/>
      <c r="B61" s="1042"/>
      <c r="C61" s="1042"/>
      <c r="D61" s="1042"/>
      <c r="E61" s="721"/>
      <c r="F61" s="270"/>
      <c r="G61" s="270"/>
      <c r="H61" s="270"/>
      <c r="I61" s="270"/>
      <c r="J61" s="270"/>
      <c r="K61" s="270"/>
      <c r="L61" s="270"/>
    </row>
  </sheetData>
  <mergeCells count="27">
    <mergeCell ref="C23:D23"/>
    <mergeCell ref="C4:F4"/>
    <mergeCell ref="B5:E5"/>
    <mergeCell ref="C20:D20"/>
    <mergeCell ref="C21:D21"/>
    <mergeCell ref="C22:D22"/>
    <mergeCell ref="C39:D39"/>
    <mergeCell ref="C24:D24"/>
    <mergeCell ref="C25:D25"/>
    <mergeCell ref="C26:D26"/>
    <mergeCell ref="H27:J33"/>
    <mergeCell ref="C28:D28"/>
    <mergeCell ref="C29:D29"/>
    <mergeCell ref="C30:D30"/>
    <mergeCell ref="C33:D33"/>
    <mergeCell ref="C34:D34"/>
    <mergeCell ref="C35:D35"/>
    <mergeCell ref="C36:D36"/>
    <mergeCell ref="C37:D37"/>
    <mergeCell ref="C38:D38"/>
    <mergeCell ref="C52:D52"/>
    <mergeCell ref="C41:D41"/>
    <mergeCell ref="C42:D42"/>
    <mergeCell ref="C43:D43"/>
    <mergeCell ref="C44:D44"/>
    <mergeCell ref="C45:D45"/>
    <mergeCell ref="C51:D51"/>
  </mergeCells>
  <printOptions horizontalCentered="1"/>
  <pageMargins left="0.15748031496062992" right="0.15748031496062992" top="0.19685039370078741" bottom="0.19685039370078741" header="0" footer="0"/>
  <pageSetup paperSize="9" scale="93"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4">
    <tabColor theme="6"/>
    <pageSetUpPr fitToPage="1"/>
  </sheetPr>
  <dimension ref="A1:O64"/>
  <sheetViews>
    <sheetView zoomScaleNormal="100" workbookViewId="0"/>
  </sheetViews>
  <sheetFormatPr defaultRowHeight="12.75" x14ac:dyDescent="0.2"/>
  <cols>
    <col min="1" max="1" width="1" style="375" customWidth="1"/>
    <col min="2" max="2" width="2.5703125" style="375" customWidth="1"/>
    <col min="3" max="3" width="1" style="375" customWidth="1"/>
    <col min="4" max="4" width="42.28515625" style="375" customWidth="1"/>
    <col min="5" max="5" width="0.28515625" style="375" customWidth="1"/>
    <col min="6" max="6" width="8" style="375" customWidth="1"/>
    <col min="7" max="7" width="11.28515625" style="375" customWidth="1"/>
    <col min="8" max="8" width="8" style="375" customWidth="1"/>
    <col min="9" max="9" width="13.28515625" style="375" customWidth="1"/>
    <col min="10" max="10" width="11.42578125" style="375" customWidth="1"/>
    <col min="11" max="11" width="2.5703125" style="375" customWidth="1"/>
    <col min="12" max="12" width="1" style="375" customWidth="1"/>
    <col min="13" max="16384" width="9.140625" style="375"/>
  </cols>
  <sheetData>
    <row r="1" spans="1:12" x14ac:dyDescent="0.2">
      <c r="A1" s="370"/>
      <c r="B1" s="534"/>
      <c r="C1" s="1509"/>
      <c r="D1" s="1509"/>
      <c r="E1" s="902"/>
      <c r="F1" s="374"/>
      <c r="G1" s="374"/>
      <c r="H1" s="971"/>
      <c r="I1" s="972" t="s">
        <v>470</v>
      </c>
      <c r="J1" s="972"/>
      <c r="K1" s="972"/>
      <c r="L1" s="370"/>
    </row>
    <row r="2" spans="1:12" ht="6" customHeight="1" x14ac:dyDescent="0.2">
      <c r="A2" s="370"/>
      <c r="B2" s="903"/>
      <c r="C2" s="904"/>
      <c r="D2" s="904"/>
      <c r="E2" s="904"/>
      <c r="F2" s="535"/>
      <c r="G2" s="535"/>
      <c r="H2" s="380"/>
      <c r="I2" s="380"/>
      <c r="J2" s="1510" t="s">
        <v>69</v>
      </c>
      <c r="K2" s="380"/>
      <c r="L2" s="370"/>
    </row>
    <row r="3" spans="1:12" ht="13.5" thickBot="1" x14ac:dyDescent="0.25">
      <c r="A3" s="370"/>
      <c r="B3" s="432"/>
      <c r="C3" s="380"/>
      <c r="D3" s="380"/>
      <c r="E3" s="380"/>
      <c r="F3" s="380"/>
      <c r="G3" s="380"/>
      <c r="H3" s="380"/>
      <c r="I3" s="380"/>
      <c r="J3" s="1511"/>
      <c r="K3" s="679"/>
      <c r="L3" s="370"/>
    </row>
    <row r="4" spans="1:12" ht="15" thickBot="1" x14ac:dyDescent="0.25">
      <c r="A4" s="370"/>
      <c r="B4" s="432"/>
      <c r="C4" s="1512" t="s">
        <v>471</v>
      </c>
      <c r="D4" s="1513"/>
      <c r="E4" s="1513"/>
      <c r="F4" s="1513"/>
      <c r="G4" s="1513"/>
      <c r="H4" s="1513"/>
      <c r="I4" s="1513"/>
      <c r="J4" s="1514"/>
      <c r="K4" s="380"/>
      <c r="L4" s="370"/>
    </row>
    <row r="5" spans="1:12" ht="7.5" customHeight="1" x14ac:dyDescent="0.2">
      <c r="A5" s="370"/>
      <c r="B5" s="432"/>
      <c r="C5" s="973" t="s">
        <v>77</v>
      </c>
      <c r="D5" s="380"/>
      <c r="E5" s="380"/>
      <c r="F5" s="380"/>
      <c r="G5" s="380"/>
      <c r="H5" s="380"/>
      <c r="I5" s="380"/>
      <c r="J5" s="679"/>
      <c r="K5" s="380"/>
      <c r="L5" s="370"/>
    </row>
    <row r="6" spans="1:12" s="384" customFormat="1" ht="22.5" customHeight="1" x14ac:dyDescent="0.2">
      <c r="A6" s="382"/>
      <c r="B6" s="528"/>
      <c r="C6" s="1515">
        <v>2015</v>
      </c>
      <c r="D6" s="1516"/>
      <c r="E6" s="537"/>
      <c r="F6" s="1519" t="s">
        <v>380</v>
      </c>
      <c r="G6" s="1519"/>
      <c r="H6" s="1520" t="s">
        <v>425</v>
      </c>
      <c r="I6" s="1519"/>
      <c r="J6" s="1521" t="s">
        <v>426</v>
      </c>
      <c r="K6" s="378"/>
      <c r="L6" s="382"/>
    </row>
    <row r="7" spans="1:12" s="384" customFormat="1" ht="32.25" customHeight="1" x14ac:dyDescent="0.2">
      <c r="A7" s="382"/>
      <c r="B7" s="528"/>
      <c r="C7" s="1517"/>
      <c r="D7" s="1518"/>
      <c r="E7" s="537"/>
      <c r="F7" s="905" t="s">
        <v>427</v>
      </c>
      <c r="G7" s="905" t="s">
        <v>428</v>
      </c>
      <c r="H7" s="906" t="s">
        <v>427</v>
      </c>
      <c r="I7" s="907" t="s">
        <v>429</v>
      </c>
      <c r="J7" s="1522"/>
      <c r="K7" s="378"/>
      <c r="L7" s="382"/>
    </row>
    <row r="8" spans="1:12" s="384" customFormat="1" ht="18.75" customHeight="1" x14ac:dyDescent="0.2">
      <c r="A8" s="382"/>
      <c r="B8" s="528"/>
      <c r="C8" s="1506" t="s">
        <v>67</v>
      </c>
      <c r="D8" s="1506"/>
      <c r="E8" s="908"/>
      <c r="F8" s="909">
        <v>45317</v>
      </c>
      <c r="G8" s="910">
        <v>18.317744165177814</v>
      </c>
      <c r="H8" s="911">
        <v>881024</v>
      </c>
      <c r="I8" s="912">
        <v>32.781776061546203</v>
      </c>
      <c r="J8" s="912">
        <v>28.724645412612386</v>
      </c>
      <c r="K8" s="751"/>
      <c r="L8" s="382"/>
    </row>
    <row r="9" spans="1:12" s="384" customFormat="1" ht="17.25" customHeight="1" x14ac:dyDescent="0.2">
      <c r="A9" s="382"/>
      <c r="B9" s="528"/>
      <c r="C9" s="979" t="s">
        <v>347</v>
      </c>
      <c r="D9" s="980"/>
      <c r="E9" s="980"/>
      <c r="F9" s="981">
        <v>1415</v>
      </c>
      <c r="G9" s="982">
        <v>11.416814587703728</v>
      </c>
      <c r="H9" s="983">
        <v>8093</v>
      </c>
      <c r="I9" s="984">
        <v>13.273305779702158</v>
      </c>
      <c r="J9" s="984">
        <v>23.113554924008366</v>
      </c>
      <c r="K9" s="985"/>
      <c r="L9" s="382"/>
    </row>
    <row r="10" spans="1:12" s="754" customFormat="1" ht="17.25" customHeight="1" x14ac:dyDescent="0.2">
      <c r="A10" s="752"/>
      <c r="B10" s="753"/>
      <c r="C10" s="979" t="s">
        <v>348</v>
      </c>
      <c r="D10" s="986"/>
      <c r="E10" s="986"/>
      <c r="F10" s="981">
        <v>164</v>
      </c>
      <c r="G10" s="982">
        <v>30.483271375464682</v>
      </c>
      <c r="H10" s="983">
        <v>3300</v>
      </c>
      <c r="I10" s="984">
        <v>38.919683924991155</v>
      </c>
      <c r="J10" s="984">
        <v>24.583333333333247</v>
      </c>
      <c r="K10" s="947"/>
      <c r="L10" s="752"/>
    </row>
    <row r="11" spans="1:12" s="754" customFormat="1" ht="17.25" customHeight="1" x14ac:dyDescent="0.2">
      <c r="A11" s="752"/>
      <c r="B11" s="753"/>
      <c r="C11" s="979" t="s">
        <v>349</v>
      </c>
      <c r="D11" s="986"/>
      <c r="E11" s="986"/>
      <c r="F11" s="981">
        <v>6634</v>
      </c>
      <c r="G11" s="982">
        <v>21.226083061368143</v>
      </c>
      <c r="H11" s="983">
        <v>198406</v>
      </c>
      <c r="I11" s="984">
        <v>33.168388004908238</v>
      </c>
      <c r="J11" s="984">
        <v>28.168039273005903</v>
      </c>
      <c r="K11" s="947"/>
      <c r="L11" s="752"/>
    </row>
    <row r="12" spans="1:12" s="384" customFormat="1" ht="24" customHeight="1" x14ac:dyDescent="0.2">
      <c r="A12" s="382"/>
      <c r="B12" s="528"/>
      <c r="C12" s="987"/>
      <c r="D12" s="988" t="s">
        <v>430</v>
      </c>
      <c r="E12" s="988"/>
      <c r="F12" s="989">
        <v>1154</v>
      </c>
      <c r="G12" s="990">
        <v>20.79653991710218</v>
      </c>
      <c r="H12" s="991">
        <v>32662</v>
      </c>
      <c r="I12" s="992">
        <v>36.49263153190396</v>
      </c>
      <c r="J12" s="992">
        <v>20.197140407813308</v>
      </c>
      <c r="K12" s="985"/>
      <c r="L12" s="382"/>
    </row>
    <row r="13" spans="1:12" s="384" customFormat="1" ht="24" customHeight="1" x14ac:dyDescent="0.2">
      <c r="A13" s="382"/>
      <c r="B13" s="528"/>
      <c r="C13" s="987"/>
      <c r="D13" s="988" t="s">
        <v>431</v>
      </c>
      <c r="E13" s="988"/>
      <c r="F13" s="989">
        <v>928</v>
      </c>
      <c r="G13" s="990">
        <v>12.85852847443536</v>
      </c>
      <c r="H13" s="991">
        <v>21907</v>
      </c>
      <c r="I13" s="992">
        <v>12.930815679654344</v>
      </c>
      <c r="J13" s="992">
        <v>25.995800429086756</v>
      </c>
      <c r="K13" s="985"/>
      <c r="L13" s="382"/>
    </row>
    <row r="14" spans="1:12" s="384" customFormat="1" ht="18" customHeight="1" x14ac:dyDescent="0.2">
      <c r="A14" s="382"/>
      <c r="B14" s="528"/>
      <c r="C14" s="987"/>
      <c r="D14" s="988" t="s">
        <v>432</v>
      </c>
      <c r="E14" s="988"/>
      <c r="F14" s="989">
        <v>315</v>
      </c>
      <c r="G14" s="990">
        <v>21.472392638036812</v>
      </c>
      <c r="H14" s="991">
        <v>10108</v>
      </c>
      <c r="I14" s="992">
        <v>43.744319903059683</v>
      </c>
      <c r="J14" s="992">
        <v>32.076177285318579</v>
      </c>
      <c r="K14" s="985"/>
      <c r="L14" s="382"/>
    </row>
    <row r="15" spans="1:12" s="384" customFormat="1" ht="24" customHeight="1" x14ac:dyDescent="0.2">
      <c r="A15" s="382"/>
      <c r="B15" s="528"/>
      <c r="C15" s="987"/>
      <c r="D15" s="988" t="s">
        <v>433</v>
      </c>
      <c r="E15" s="988"/>
      <c r="F15" s="989">
        <v>218</v>
      </c>
      <c r="G15" s="990">
        <v>46.581196581196579</v>
      </c>
      <c r="H15" s="991">
        <v>8257</v>
      </c>
      <c r="I15" s="992">
        <v>61.426871001339087</v>
      </c>
      <c r="J15" s="992">
        <v>32.409834080174384</v>
      </c>
      <c r="K15" s="985"/>
      <c r="L15" s="382"/>
    </row>
    <row r="16" spans="1:12" s="384" customFormat="1" ht="17.25" customHeight="1" x14ac:dyDescent="0.2">
      <c r="A16" s="382"/>
      <c r="B16" s="528"/>
      <c r="C16" s="987"/>
      <c r="D16" s="988" t="s">
        <v>390</v>
      </c>
      <c r="E16" s="988"/>
      <c r="F16" s="989">
        <v>59</v>
      </c>
      <c r="G16" s="990">
        <v>65.555555555555557</v>
      </c>
      <c r="H16" s="991">
        <v>4616</v>
      </c>
      <c r="I16" s="992">
        <v>69.403097278604719</v>
      </c>
      <c r="J16" s="992">
        <v>38.040727902946067</v>
      </c>
      <c r="K16" s="985"/>
      <c r="L16" s="382"/>
    </row>
    <row r="17" spans="1:12" s="384" customFormat="1" ht="17.25" customHeight="1" x14ac:dyDescent="0.2">
      <c r="A17" s="382"/>
      <c r="B17" s="528"/>
      <c r="C17" s="987"/>
      <c r="D17" s="988" t="s">
        <v>391</v>
      </c>
      <c r="E17" s="988"/>
      <c r="F17" s="989">
        <v>291</v>
      </c>
      <c r="G17" s="990">
        <v>41.630901287553648</v>
      </c>
      <c r="H17" s="991">
        <v>13210</v>
      </c>
      <c r="I17" s="992">
        <v>53.518616051533442</v>
      </c>
      <c r="J17" s="992">
        <v>26.97411052233161</v>
      </c>
      <c r="K17" s="985"/>
      <c r="L17" s="382"/>
    </row>
    <row r="18" spans="1:12" s="384" customFormat="1" ht="17.25" customHeight="1" x14ac:dyDescent="0.2">
      <c r="A18" s="382"/>
      <c r="B18" s="528"/>
      <c r="C18" s="987"/>
      <c r="D18" s="988" t="s">
        <v>392</v>
      </c>
      <c r="E18" s="988"/>
      <c r="F18" s="989">
        <v>471</v>
      </c>
      <c r="G18" s="990">
        <v>24.685534591194969</v>
      </c>
      <c r="H18" s="991">
        <v>11013</v>
      </c>
      <c r="I18" s="992">
        <v>31.24166690306658</v>
      </c>
      <c r="J18" s="992">
        <v>24.066830109870139</v>
      </c>
      <c r="K18" s="985"/>
      <c r="L18" s="382"/>
    </row>
    <row r="19" spans="1:12" s="384" customFormat="1" ht="17.25" customHeight="1" x14ac:dyDescent="0.2">
      <c r="A19" s="382"/>
      <c r="B19" s="528"/>
      <c r="C19" s="987"/>
      <c r="D19" s="988" t="s">
        <v>434</v>
      </c>
      <c r="E19" s="988"/>
      <c r="F19" s="989">
        <v>1363</v>
      </c>
      <c r="G19" s="990">
        <v>24.369747899159663</v>
      </c>
      <c r="H19" s="991">
        <v>26553</v>
      </c>
      <c r="I19" s="992">
        <v>34.632390343154519</v>
      </c>
      <c r="J19" s="992">
        <v>28.278047678228685</v>
      </c>
      <c r="K19" s="985"/>
      <c r="L19" s="382"/>
    </row>
    <row r="20" spans="1:12" s="384" customFormat="1" ht="36.75" customHeight="1" x14ac:dyDescent="0.2">
      <c r="A20" s="382"/>
      <c r="B20" s="528"/>
      <c r="C20" s="987"/>
      <c r="D20" s="988" t="s">
        <v>435</v>
      </c>
      <c r="E20" s="988"/>
      <c r="F20" s="989">
        <v>803</v>
      </c>
      <c r="G20" s="990">
        <v>30.683989300726022</v>
      </c>
      <c r="H20" s="991">
        <v>29893</v>
      </c>
      <c r="I20" s="992">
        <v>45.182207040401444</v>
      </c>
      <c r="J20" s="992">
        <v>28.998260462315535</v>
      </c>
      <c r="K20" s="985"/>
      <c r="L20" s="382"/>
    </row>
    <row r="21" spans="1:12" s="384" customFormat="1" ht="23.25" customHeight="1" x14ac:dyDescent="0.2">
      <c r="A21" s="382"/>
      <c r="B21" s="528"/>
      <c r="C21" s="987"/>
      <c r="D21" s="988" t="s">
        <v>436</v>
      </c>
      <c r="E21" s="988"/>
      <c r="F21" s="989">
        <v>188</v>
      </c>
      <c r="G21" s="990">
        <v>41.409691629955944</v>
      </c>
      <c r="H21" s="991">
        <v>21970</v>
      </c>
      <c r="I21" s="992">
        <v>68.934140754918261</v>
      </c>
      <c r="J21" s="992">
        <v>41.580109239872449</v>
      </c>
      <c r="K21" s="985"/>
      <c r="L21" s="382"/>
    </row>
    <row r="22" spans="1:12" s="384" customFormat="1" ht="18" customHeight="1" x14ac:dyDescent="0.2">
      <c r="A22" s="382"/>
      <c r="B22" s="528"/>
      <c r="C22" s="987"/>
      <c r="D22" s="993" t="s">
        <v>437</v>
      </c>
      <c r="E22" s="988"/>
      <c r="F22" s="989">
        <v>844</v>
      </c>
      <c r="G22" s="990">
        <v>16.2557781201849</v>
      </c>
      <c r="H22" s="991">
        <v>18217</v>
      </c>
      <c r="I22" s="992">
        <v>29.659237068754983</v>
      </c>
      <c r="J22" s="992">
        <v>24.126145907668956</v>
      </c>
      <c r="K22" s="985"/>
      <c r="L22" s="382"/>
    </row>
    <row r="23" spans="1:12" s="757" customFormat="1" ht="18" customHeight="1" x14ac:dyDescent="0.2">
      <c r="A23" s="755"/>
      <c r="B23" s="756"/>
      <c r="C23" s="979" t="s">
        <v>438</v>
      </c>
      <c r="D23" s="988"/>
      <c r="E23" s="988"/>
      <c r="F23" s="994">
        <v>100</v>
      </c>
      <c r="G23" s="995">
        <v>52.356020942408378</v>
      </c>
      <c r="H23" s="983">
        <v>5441</v>
      </c>
      <c r="I23" s="984">
        <v>81.500898741761532</v>
      </c>
      <c r="J23" s="984">
        <v>31.59639772100698</v>
      </c>
      <c r="K23" s="985"/>
      <c r="L23" s="755"/>
    </row>
    <row r="24" spans="1:12" s="757" customFormat="1" ht="18" customHeight="1" x14ac:dyDescent="0.2">
      <c r="A24" s="755"/>
      <c r="B24" s="756"/>
      <c r="C24" s="979" t="s">
        <v>350</v>
      </c>
      <c r="D24" s="988"/>
      <c r="E24" s="988"/>
      <c r="F24" s="994">
        <v>282</v>
      </c>
      <c r="G24" s="995">
        <v>47.959183673469383</v>
      </c>
      <c r="H24" s="983">
        <v>11510</v>
      </c>
      <c r="I24" s="984">
        <v>54.42337699181995</v>
      </c>
      <c r="J24" s="984">
        <v>26.54526498696794</v>
      </c>
      <c r="K24" s="985"/>
      <c r="L24" s="755"/>
    </row>
    <row r="25" spans="1:12" s="757" customFormat="1" ht="18" customHeight="1" x14ac:dyDescent="0.2">
      <c r="A25" s="755"/>
      <c r="B25" s="756"/>
      <c r="C25" s="979" t="s">
        <v>351</v>
      </c>
      <c r="D25" s="988"/>
      <c r="E25" s="988"/>
      <c r="F25" s="994">
        <v>3783</v>
      </c>
      <c r="G25" s="995">
        <v>15.18362432269717</v>
      </c>
      <c r="H25" s="983">
        <v>44246</v>
      </c>
      <c r="I25" s="984">
        <v>22.479639480355846</v>
      </c>
      <c r="J25" s="984">
        <v>24.274216878361358</v>
      </c>
      <c r="K25" s="985"/>
      <c r="L25" s="755"/>
    </row>
    <row r="26" spans="1:12" s="757" customFormat="1" ht="18" customHeight="1" x14ac:dyDescent="0.2">
      <c r="A26" s="755"/>
      <c r="B26" s="756"/>
      <c r="C26" s="996" t="s">
        <v>352</v>
      </c>
      <c r="D26" s="993"/>
      <c r="E26" s="993"/>
      <c r="F26" s="994">
        <v>11492</v>
      </c>
      <c r="G26" s="995">
        <v>17.153518919322337</v>
      </c>
      <c r="H26" s="983">
        <v>184933</v>
      </c>
      <c r="I26" s="984">
        <v>35.554124330715474</v>
      </c>
      <c r="J26" s="984">
        <v>30.780839547295233</v>
      </c>
      <c r="K26" s="985"/>
      <c r="L26" s="755"/>
    </row>
    <row r="27" spans="1:12" s="757" customFormat="1" ht="22.5" customHeight="1" x14ac:dyDescent="0.2">
      <c r="A27" s="755"/>
      <c r="B27" s="756"/>
      <c r="C27" s="997"/>
      <c r="D27" s="993" t="s">
        <v>439</v>
      </c>
      <c r="E27" s="993"/>
      <c r="F27" s="998">
        <v>1932</v>
      </c>
      <c r="G27" s="999">
        <v>17.463617463617464</v>
      </c>
      <c r="H27" s="991">
        <v>15893</v>
      </c>
      <c r="I27" s="992">
        <v>24.055154459731494</v>
      </c>
      <c r="J27" s="992">
        <v>26.655823318441936</v>
      </c>
      <c r="K27" s="985"/>
      <c r="L27" s="755"/>
    </row>
    <row r="28" spans="1:12" s="757" customFormat="1" ht="17.25" customHeight="1" x14ac:dyDescent="0.2">
      <c r="A28" s="755"/>
      <c r="B28" s="756"/>
      <c r="C28" s="997"/>
      <c r="D28" s="993" t="s">
        <v>440</v>
      </c>
      <c r="E28" s="993"/>
      <c r="F28" s="998">
        <v>3909</v>
      </c>
      <c r="G28" s="999">
        <v>20.720911741319906</v>
      </c>
      <c r="H28" s="991">
        <v>46035</v>
      </c>
      <c r="I28" s="992">
        <v>28.231246627091206</v>
      </c>
      <c r="J28" s="992">
        <v>25.448941023134406</v>
      </c>
      <c r="K28" s="985"/>
      <c r="L28" s="755"/>
    </row>
    <row r="29" spans="1:12" s="757" customFormat="1" ht="17.25" customHeight="1" x14ac:dyDescent="0.2">
      <c r="A29" s="755"/>
      <c r="B29" s="756"/>
      <c r="C29" s="997"/>
      <c r="D29" s="993" t="s">
        <v>441</v>
      </c>
      <c r="E29" s="993"/>
      <c r="F29" s="998">
        <v>5651</v>
      </c>
      <c r="G29" s="999">
        <v>15.24536649850271</v>
      </c>
      <c r="H29" s="991">
        <v>123005</v>
      </c>
      <c r="I29" s="992">
        <v>42.268016439184635</v>
      </c>
      <c r="J29" s="992">
        <v>33.30929637006593</v>
      </c>
      <c r="K29" s="985"/>
      <c r="L29" s="755"/>
    </row>
    <row r="30" spans="1:12" s="757" customFormat="1" ht="17.25" customHeight="1" x14ac:dyDescent="0.2">
      <c r="A30" s="755"/>
      <c r="B30" s="756"/>
      <c r="C30" s="996" t="s">
        <v>353</v>
      </c>
      <c r="D30" s="1000"/>
      <c r="E30" s="1000"/>
      <c r="F30" s="994">
        <v>1856</v>
      </c>
      <c r="G30" s="995">
        <v>20.751341681574239</v>
      </c>
      <c r="H30" s="983">
        <v>59926</v>
      </c>
      <c r="I30" s="984">
        <v>44.786069279922273</v>
      </c>
      <c r="J30" s="984">
        <v>33.255431699095389</v>
      </c>
      <c r="K30" s="985"/>
      <c r="L30" s="755"/>
    </row>
    <row r="31" spans="1:12" s="757" customFormat="1" ht="17.25" customHeight="1" x14ac:dyDescent="0.2">
      <c r="A31" s="755"/>
      <c r="B31" s="756"/>
      <c r="C31" s="996" t="s">
        <v>354</v>
      </c>
      <c r="D31" s="1001"/>
      <c r="E31" s="1001"/>
      <c r="F31" s="994">
        <v>3343</v>
      </c>
      <c r="G31" s="995">
        <v>11.150767178118747</v>
      </c>
      <c r="H31" s="983">
        <v>45847</v>
      </c>
      <c r="I31" s="984">
        <v>22.708226017355472</v>
      </c>
      <c r="J31" s="984">
        <v>27.164372805199875</v>
      </c>
      <c r="K31" s="985"/>
      <c r="L31" s="755"/>
    </row>
    <row r="32" spans="1:12" s="757" customFormat="1" ht="17.25" customHeight="1" x14ac:dyDescent="0.2">
      <c r="A32" s="755"/>
      <c r="B32" s="756"/>
      <c r="C32" s="996" t="s">
        <v>442</v>
      </c>
      <c r="D32" s="1001"/>
      <c r="E32" s="1001"/>
      <c r="F32" s="994">
        <v>1018</v>
      </c>
      <c r="G32" s="995">
        <v>25.399201596806385</v>
      </c>
      <c r="H32" s="983">
        <v>29639</v>
      </c>
      <c r="I32" s="984">
        <v>41.03192402469751</v>
      </c>
      <c r="J32" s="984">
        <v>31.333681973076153</v>
      </c>
      <c r="K32" s="985"/>
      <c r="L32" s="755"/>
    </row>
    <row r="33" spans="1:15" s="757" customFormat="1" ht="17.25" customHeight="1" x14ac:dyDescent="0.2">
      <c r="A33" s="755"/>
      <c r="B33" s="756"/>
      <c r="C33" s="996" t="s">
        <v>355</v>
      </c>
      <c r="D33" s="1002"/>
      <c r="E33" s="1002"/>
      <c r="F33" s="994">
        <v>986</v>
      </c>
      <c r="G33" s="995">
        <v>31.816715069377217</v>
      </c>
      <c r="H33" s="983">
        <v>59588</v>
      </c>
      <c r="I33" s="984">
        <v>75.146287328490715</v>
      </c>
      <c r="J33" s="984">
        <v>29.250738403705267</v>
      </c>
      <c r="K33" s="985"/>
      <c r="L33" s="755">
        <v>607</v>
      </c>
    </row>
    <row r="34" spans="1:15" s="757" customFormat="1" ht="17.25" customHeight="1" x14ac:dyDescent="0.2">
      <c r="A34" s="755"/>
      <c r="B34" s="756"/>
      <c r="C34" s="996" t="s">
        <v>356</v>
      </c>
      <c r="D34" s="1003"/>
      <c r="E34" s="1003"/>
      <c r="F34" s="994">
        <v>705</v>
      </c>
      <c r="G34" s="995">
        <v>12.591534202536167</v>
      </c>
      <c r="H34" s="983">
        <v>3063</v>
      </c>
      <c r="I34" s="984">
        <v>14.874708624708624</v>
      </c>
      <c r="J34" s="984">
        <v>26.413320274240935</v>
      </c>
      <c r="K34" s="985"/>
      <c r="L34" s="755"/>
    </row>
    <row r="35" spans="1:15" s="757" customFormat="1" ht="17.25" customHeight="1" x14ac:dyDescent="0.2">
      <c r="A35" s="755"/>
      <c r="B35" s="756"/>
      <c r="C35" s="979" t="s">
        <v>443</v>
      </c>
      <c r="D35" s="1004"/>
      <c r="E35" s="1004"/>
      <c r="F35" s="994">
        <v>5355</v>
      </c>
      <c r="G35" s="995">
        <v>28.351334180432019</v>
      </c>
      <c r="H35" s="983">
        <v>43173</v>
      </c>
      <c r="I35" s="984">
        <v>35.368860852824312</v>
      </c>
      <c r="J35" s="984">
        <v>32.199939777175665</v>
      </c>
      <c r="K35" s="985"/>
      <c r="L35" s="755"/>
    </row>
    <row r="36" spans="1:15" s="757" customFormat="1" ht="17.25" customHeight="1" x14ac:dyDescent="0.2">
      <c r="A36" s="755"/>
      <c r="B36" s="756"/>
      <c r="C36" s="979" t="s">
        <v>444</v>
      </c>
      <c r="D36" s="1005"/>
      <c r="E36" s="1005"/>
      <c r="F36" s="994">
        <v>1416</v>
      </c>
      <c r="G36" s="995">
        <v>21.223021582733814</v>
      </c>
      <c r="H36" s="983">
        <v>67427</v>
      </c>
      <c r="I36" s="984">
        <v>26.836510103442375</v>
      </c>
      <c r="J36" s="984">
        <v>29.070283417622026</v>
      </c>
      <c r="K36" s="985"/>
      <c r="L36" s="755"/>
    </row>
    <row r="37" spans="1:15" s="757" customFormat="1" ht="17.25" customHeight="1" x14ac:dyDescent="0.2">
      <c r="A37" s="755"/>
      <c r="B37" s="756"/>
      <c r="C37" s="979" t="s">
        <v>445</v>
      </c>
      <c r="D37" s="1006"/>
      <c r="E37" s="1005"/>
      <c r="F37" s="994">
        <v>175</v>
      </c>
      <c r="G37" s="995">
        <v>29.36241610738255</v>
      </c>
      <c r="H37" s="983">
        <v>2812</v>
      </c>
      <c r="I37" s="984">
        <v>26.202012672381663</v>
      </c>
      <c r="J37" s="984">
        <v>50.698790896159338</v>
      </c>
      <c r="K37" s="985"/>
      <c r="L37" s="755"/>
      <c r="M37" s="913"/>
      <c r="N37" s="913"/>
      <c r="O37" s="913"/>
    </row>
    <row r="38" spans="1:15" s="757" customFormat="1" ht="17.25" customHeight="1" x14ac:dyDescent="0.2">
      <c r="A38" s="755"/>
      <c r="B38" s="756"/>
      <c r="C38" s="996" t="s">
        <v>357</v>
      </c>
      <c r="D38" s="988"/>
      <c r="E38" s="988"/>
      <c r="F38" s="994">
        <v>912</v>
      </c>
      <c r="G38" s="995">
        <v>26.327944572748269</v>
      </c>
      <c r="H38" s="983">
        <v>15326</v>
      </c>
      <c r="I38" s="984">
        <v>28.541100227196541</v>
      </c>
      <c r="J38" s="984">
        <v>23.708795510896273</v>
      </c>
      <c r="K38" s="985"/>
      <c r="L38" s="755"/>
      <c r="M38" s="913"/>
      <c r="N38" s="913"/>
      <c r="O38" s="913"/>
    </row>
    <row r="39" spans="1:15" s="757" customFormat="1" ht="17.25" customHeight="1" x14ac:dyDescent="0.2">
      <c r="A39" s="755"/>
      <c r="B39" s="756"/>
      <c r="C39" s="996" t="s">
        <v>358</v>
      </c>
      <c r="D39" s="988"/>
      <c r="E39" s="988"/>
      <c r="F39" s="994">
        <v>3358</v>
      </c>
      <c r="G39" s="995">
        <v>24.130497269330267</v>
      </c>
      <c r="H39" s="983">
        <v>78515</v>
      </c>
      <c r="I39" s="984">
        <v>32.825643426927769</v>
      </c>
      <c r="J39" s="984">
        <v>23.710195504043696</v>
      </c>
      <c r="K39" s="985"/>
      <c r="L39" s="755"/>
      <c r="M39" s="913"/>
      <c r="N39" s="913"/>
      <c r="O39" s="913"/>
    </row>
    <row r="40" spans="1:15" s="757" customFormat="1" ht="17.25" customHeight="1" x14ac:dyDescent="0.2">
      <c r="A40" s="755"/>
      <c r="B40" s="756"/>
      <c r="C40" s="996" t="s">
        <v>446</v>
      </c>
      <c r="D40" s="980"/>
      <c r="E40" s="980"/>
      <c r="F40" s="994">
        <v>402</v>
      </c>
      <c r="G40" s="995">
        <v>14.602252088630586</v>
      </c>
      <c r="H40" s="983">
        <v>4912</v>
      </c>
      <c r="I40" s="984">
        <v>22.494962447334675</v>
      </c>
      <c r="J40" s="984">
        <v>21.812092833876253</v>
      </c>
      <c r="K40" s="985"/>
      <c r="L40" s="755"/>
      <c r="M40" s="913"/>
      <c r="N40" s="913"/>
      <c r="O40" s="913"/>
    </row>
    <row r="41" spans="1:15" s="757" customFormat="1" ht="17.25" customHeight="1" x14ac:dyDescent="0.2">
      <c r="A41" s="755"/>
      <c r="B41" s="756"/>
      <c r="C41" s="996" t="s">
        <v>359</v>
      </c>
      <c r="D41" s="980"/>
      <c r="E41" s="980"/>
      <c r="F41" s="994">
        <v>1920</v>
      </c>
      <c r="G41" s="995">
        <v>15.253833320092159</v>
      </c>
      <c r="H41" s="983">
        <v>14859</v>
      </c>
      <c r="I41" s="984">
        <v>21.713525835866264</v>
      </c>
      <c r="J41" s="984">
        <v>26.275725149740893</v>
      </c>
      <c r="K41" s="985"/>
      <c r="L41" s="755"/>
      <c r="M41" s="913"/>
      <c r="N41" s="913"/>
      <c r="O41" s="913"/>
    </row>
    <row r="42" spans="1:15" s="541" customFormat="1" ht="17.25" customHeight="1" x14ac:dyDescent="0.2">
      <c r="A42" s="755"/>
      <c r="B42" s="756"/>
      <c r="C42" s="996" t="s">
        <v>393</v>
      </c>
      <c r="D42" s="980"/>
      <c r="E42" s="980"/>
      <c r="F42" s="1007">
        <v>1</v>
      </c>
      <c r="G42" s="995">
        <v>7.6923076923076925</v>
      </c>
      <c r="H42" s="983">
        <v>8</v>
      </c>
      <c r="I42" s="984">
        <v>8.791208791208792</v>
      </c>
      <c r="J42" s="984">
        <v>8.625</v>
      </c>
      <c r="K42" s="985"/>
      <c r="L42" s="755"/>
      <c r="M42" s="914"/>
      <c r="N42" s="914"/>
      <c r="O42" s="914"/>
    </row>
    <row r="43" spans="1:15" ht="39" customHeight="1" x14ac:dyDescent="0.2">
      <c r="A43" s="370"/>
      <c r="B43" s="432"/>
      <c r="C43" s="1507" t="s">
        <v>447</v>
      </c>
      <c r="D43" s="1507"/>
      <c r="E43" s="1507"/>
      <c r="F43" s="1507"/>
      <c r="G43" s="1507"/>
      <c r="H43" s="1507"/>
      <c r="I43" s="1507"/>
      <c r="J43" s="1507"/>
      <c r="K43" s="1507"/>
      <c r="L43" s="149"/>
      <c r="M43" s="397"/>
      <c r="N43" s="397"/>
      <c r="O43" s="397"/>
    </row>
    <row r="44" spans="1:15" s="401" customFormat="1" ht="13.5" customHeight="1" x14ac:dyDescent="0.2">
      <c r="A44" s="539"/>
      <c r="B44" s="540"/>
      <c r="C44" s="1008" t="s">
        <v>456</v>
      </c>
      <c r="D44" s="1009"/>
      <c r="E44" s="1009"/>
      <c r="F44" s="1010"/>
      <c r="G44" s="1010"/>
      <c r="H44" s="1010"/>
      <c r="I44" s="1010"/>
      <c r="J44" s="1011"/>
      <c r="K44" s="1009"/>
      <c r="L44" s="539"/>
      <c r="M44" s="545"/>
      <c r="N44" s="545"/>
      <c r="O44" s="545"/>
    </row>
    <row r="45" spans="1:15" s="401" customFormat="1" ht="13.5" customHeight="1" x14ac:dyDescent="0.2">
      <c r="A45" s="398"/>
      <c r="B45" s="544">
        <v>12</v>
      </c>
      <c r="C45" s="1508">
        <v>43497</v>
      </c>
      <c r="D45" s="1508"/>
      <c r="E45" s="901"/>
      <c r="F45" s="149"/>
      <c r="G45" s="149"/>
      <c r="H45" s="149"/>
      <c r="I45" s="149"/>
      <c r="J45" s="149"/>
      <c r="K45" s="543"/>
      <c r="L45" s="398"/>
      <c r="M45" s="545"/>
      <c r="N45" s="545"/>
      <c r="O45" s="545"/>
    </row>
    <row r="46" spans="1:15" x14ac:dyDescent="0.2">
      <c r="A46" s="545"/>
      <c r="B46" s="546"/>
      <c r="C46" s="547"/>
      <c r="D46" s="150"/>
      <c r="E46" s="150"/>
      <c r="F46" s="150"/>
      <c r="G46" s="150"/>
      <c r="H46" s="150"/>
      <c r="I46" s="150"/>
      <c r="J46" s="150"/>
      <c r="K46" s="548"/>
      <c r="L46" s="545"/>
      <c r="M46" s="397"/>
      <c r="N46" s="397"/>
      <c r="O46" s="397"/>
    </row>
    <row r="47" spans="1:15" x14ac:dyDescent="0.2">
      <c r="A47" s="397"/>
      <c r="B47" s="397"/>
      <c r="C47" s="397"/>
      <c r="D47" s="397"/>
      <c r="E47" s="397"/>
      <c r="F47" s="916"/>
      <c r="G47" s="916"/>
      <c r="H47" s="916"/>
      <c r="I47" s="916"/>
      <c r="J47" s="917"/>
      <c r="K47" s="915"/>
      <c r="L47" s="918"/>
      <c r="M47" s="397"/>
      <c r="N47" s="397"/>
      <c r="O47" s="397"/>
    </row>
    <row r="48" spans="1:15" x14ac:dyDescent="0.2">
      <c r="J48" s="915"/>
      <c r="K48" s="915"/>
      <c r="L48" s="915"/>
      <c r="M48" s="397"/>
      <c r="N48" s="397"/>
      <c r="O48" s="397"/>
    </row>
    <row r="49" spans="7:15" x14ac:dyDescent="0.2">
      <c r="J49" s="915"/>
      <c r="K49" s="915"/>
      <c r="L49" s="915"/>
      <c r="M49" s="397"/>
      <c r="N49" s="397"/>
      <c r="O49" s="397"/>
    </row>
    <row r="50" spans="7:15" x14ac:dyDescent="0.2">
      <c r="J50" s="915"/>
      <c r="K50" s="915"/>
      <c r="L50" s="915"/>
      <c r="M50" s="397"/>
      <c r="N50" s="397"/>
      <c r="O50" s="397"/>
    </row>
    <row r="51" spans="7:15" x14ac:dyDescent="0.2">
      <c r="J51" s="915"/>
      <c r="K51" s="915"/>
      <c r="L51" s="915"/>
      <c r="M51" s="397"/>
      <c r="N51" s="397"/>
      <c r="O51" s="397"/>
    </row>
    <row r="52" spans="7:15" x14ac:dyDescent="0.2">
      <c r="J52" s="915"/>
      <c r="K52" s="915"/>
      <c r="L52" s="915"/>
    </row>
    <row r="53" spans="7:15" x14ac:dyDescent="0.2">
      <c r="J53" s="915"/>
      <c r="K53" s="915"/>
      <c r="L53" s="915"/>
    </row>
    <row r="54" spans="7:15" x14ac:dyDescent="0.2">
      <c r="J54" s="919"/>
      <c r="K54" s="915"/>
      <c r="L54" s="915"/>
    </row>
    <row r="55" spans="7:15" x14ac:dyDescent="0.2">
      <c r="J55" s="915"/>
      <c r="K55" s="915"/>
      <c r="L55" s="915"/>
    </row>
    <row r="56" spans="7:15" x14ac:dyDescent="0.2">
      <c r="J56" s="915"/>
      <c r="K56" s="915"/>
      <c r="L56" s="915"/>
    </row>
    <row r="57" spans="7:15" x14ac:dyDescent="0.2">
      <c r="J57" s="915"/>
      <c r="K57" s="915"/>
      <c r="L57" s="915"/>
    </row>
    <row r="58" spans="7:15" x14ac:dyDescent="0.2">
      <c r="J58" s="915"/>
      <c r="K58" s="915"/>
      <c r="L58" s="915"/>
    </row>
    <row r="64" spans="7:15" x14ac:dyDescent="0.2">
      <c r="G64" s="380"/>
    </row>
  </sheetData>
  <mergeCells count="10">
    <mergeCell ref="C8:D8"/>
    <mergeCell ref="C43:K43"/>
    <mergeCell ref="C45:D45"/>
    <mergeCell ref="C1:D1"/>
    <mergeCell ref="J2:J3"/>
    <mergeCell ref="C4:J4"/>
    <mergeCell ref="C6:D7"/>
    <mergeCell ref="F6:G6"/>
    <mergeCell ref="H6:I6"/>
    <mergeCell ref="J6:J7"/>
  </mergeCells>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A1:M84"/>
  <sheetViews>
    <sheetView zoomScaleNormal="100" workbookViewId="0">
      <selection activeCell="C81" sqref="C81"/>
    </sheetView>
  </sheetViews>
  <sheetFormatPr defaultRowHeight="12.75" x14ac:dyDescent="0.2"/>
  <cols>
    <col min="1" max="1" width="1" style="171" customWidth="1"/>
    <col min="2" max="2" width="2.42578125" style="171" customWidth="1"/>
    <col min="3" max="3" width="2" style="171" customWidth="1"/>
    <col min="4" max="4" width="33.42578125" style="171" customWidth="1"/>
    <col min="5" max="5" width="8.5703125" style="171" customWidth="1"/>
    <col min="6" max="6" width="8.85546875" style="171" customWidth="1"/>
    <col min="7" max="7" width="10.42578125" style="171" customWidth="1"/>
    <col min="8" max="8" width="7.7109375" style="171" customWidth="1"/>
    <col min="9" max="9" width="8.7109375" style="171" customWidth="1"/>
    <col min="10" max="10" width="8.5703125" style="171" customWidth="1"/>
    <col min="11" max="11" width="8.28515625" style="171" customWidth="1"/>
    <col min="12" max="12" width="2.5703125" style="171" customWidth="1"/>
    <col min="13" max="13" width="1" style="171" customWidth="1"/>
    <col min="14" max="16384" width="9.140625" style="171"/>
  </cols>
  <sheetData>
    <row r="1" spans="1:13" ht="13.5" customHeight="1" x14ac:dyDescent="0.2">
      <c r="A1" s="170"/>
      <c r="B1" s="1525" t="s">
        <v>377</v>
      </c>
      <c r="C1" s="1525"/>
      <c r="D1" s="1525"/>
      <c r="E1" s="226"/>
      <c r="F1" s="226"/>
      <c r="G1" s="226"/>
      <c r="H1" s="226"/>
      <c r="I1" s="226"/>
      <c r="J1" s="226"/>
      <c r="K1" s="226"/>
      <c r="L1" s="226"/>
      <c r="M1" s="1313"/>
    </row>
    <row r="2" spans="1:13" ht="6" customHeight="1" x14ac:dyDescent="0.2">
      <c r="A2" s="170"/>
      <c r="B2" s="168"/>
      <c r="C2" s="168"/>
      <c r="D2" s="168"/>
      <c r="E2" s="168"/>
      <c r="F2" s="168"/>
      <c r="G2" s="168"/>
      <c r="H2" s="168"/>
      <c r="I2" s="168"/>
      <c r="J2" s="168"/>
      <c r="K2" s="168"/>
      <c r="L2" s="227"/>
      <c r="M2" s="1313"/>
    </row>
    <row r="3" spans="1:13" ht="10.5" customHeight="1" thickBot="1" x14ac:dyDescent="0.25">
      <c r="A3" s="170"/>
      <c r="B3" s="172"/>
      <c r="C3" s="172"/>
      <c r="D3" s="172"/>
      <c r="E3" s="172"/>
      <c r="F3" s="172"/>
      <c r="G3" s="172"/>
      <c r="H3" s="172"/>
      <c r="I3" s="172"/>
      <c r="J3" s="172"/>
      <c r="K3" s="1314" t="s">
        <v>69</v>
      </c>
      <c r="L3" s="228"/>
      <c r="M3" s="1313"/>
    </row>
    <row r="4" spans="1:13" s="197" customFormat="1" ht="13.5" thickBot="1" x14ac:dyDescent="0.25">
      <c r="A4" s="196"/>
      <c r="B4" s="173"/>
      <c r="C4" s="1016" t="s">
        <v>706</v>
      </c>
      <c r="D4" s="1017"/>
      <c r="E4" s="1017"/>
      <c r="F4" s="1017"/>
      <c r="G4" s="1017"/>
      <c r="H4" s="1017"/>
      <c r="I4" s="1017"/>
      <c r="J4" s="1017"/>
      <c r="K4" s="360"/>
      <c r="L4" s="228"/>
      <c r="M4" s="1315"/>
    </row>
    <row r="5" spans="1:13" s="197" customFormat="1" ht="3" customHeight="1" x14ac:dyDescent="0.2">
      <c r="A5" s="196"/>
      <c r="B5" s="173"/>
      <c r="C5" s="198"/>
      <c r="D5" s="198"/>
      <c r="E5" s="198"/>
      <c r="F5" s="198"/>
      <c r="G5" s="198"/>
      <c r="H5" s="198"/>
      <c r="I5" s="198"/>
      <c r="J5" s="198"/>
      <c r="K5" s="198"/>
      <c r="L5" s="228"/>
      <c r="M5" s="1315"/>
    </row>
    <row r="6" spans="1:13" s="197" customFormat="1" ht="15.75" customHeight="1" x14ac:dyDescent="0.2">
      <c r="A6" s="196"/>
      <c r="B6" s="199"/>
      <c r="C6" s="1526">
        <v>2017</v>
      </c>
      <c r="D6" s="1527"/>
      <c r="E6" s="1530" t="s">
        <v>380</v>
      </c>
      <c r="F6" s="1532" t="s">
        <v>600</v>
      </c>
      <c r="G6" s="1532" t="s">
        <v>601</v>
      </c>
      <c r="H6" s="1532" t="s">
        <v>602</v>
      </c>
      <c r="I6" s="1534" t="s">
        <v>603</v>
      </c>
      <c r="J6" s="1534"/>
      <c r="K6" s="1534"/>
      <c r="L6" s="228"/>
      <c r="M6" s="1315"/>
    </row>
    <row r="7" spans="1:13" s="197" customFormat="1" ht="15.75" customHeight="1" x14ac:dyDescent="0.2">
      <c r="A7" s="196"/>
      <c r="B7" s="199"/>
      <c r="C7" s="1528"/>
      <c r="D7" s="1529"/>
      <c r="E7" s="1531"/>
      <c r="F7" s="1533"/>
      <c r="G7" s="1533"/>
      <c r="H7" s="1533"/>
      <c r="I7" s="1316" t="s">
        <v>604</v>
      </c>
      <c r="J7" s="1317" t="s">
        <v>605</v>
      </c>
      <c r="K7" s="1316" t="s">
        <v>606</v>
      </c>
      <c r="L7" s="228"/>
      <c r="M7" s="1315"/>
    </row>
    <row r="8" spans="1:13" s="197" customFormat="1" ht="3" customHeight="1" x14ac:dyDescent="0.2">
      <c r="A8" s="196"/>
      <c r="B8" s="173"/>
      <c r="C8" s="1114"/>
      <c r="D8" s="1114"/>
      <c r="E8" s="1115"/>
      <c r="F8" s="1115"/>
      <c r="G8" s="1115"/>
      <c r="H8" s="1115"/>
      <c r="J8" s="1115"/>
      <c r="L8" s="228"/>
      <c r="M8" s="1315"/>
    </row>
    <row r="9" spans="1:13" s="1326" customFormat="1" ht="10.5" customHeight="1" x14ac:dyDescent="0.2">
      <c r="A9" s="1318"/>
      <c r="B9" s="1319"/>
      <c r="C9" s="1320" t="s">
        <v>67</v>
      </c>
      <c r="D9" s="1321"/>
      <c r="E9" s="1322">
        <v>279191</v>
      </c>
      <c r="F9" s="1323">
        <v>327295</v>
      </c>
      <c r="G9" s="1323">
        <v>2946903</v>
      </c>
      <c r="H9" s="1323">
        <v>2767521</v>
      </c>
      <c r="I9" s="1324">
        <v>943.00107511786211</v>
      </c>
      <c r="J9" s="1324">
        <v>1133.34288689707</v>
      </c>
      <c r="K9" s="1323">
        <v>2131943</v>
      </c>
      <c r="L9" s="228"/>
      <c r="M9" s="1325"/>
    </row>
    <row r="10" spans="1:13" s="1332" customFormat="1" ht="10.5" customHeight="1" x14ac:dyDescent="0.2">
      <c r="A10" s="1327"/>
      <c r="B10" s="1328"/>
      <c r="C10" s="1329" t="s">
        <v>347</v>
      </c>
      <c r="D10" s="1330"/>
      <c r="E10" s="1322">
        <v>13847</v>
      </c>
      <c r="F10" s="1323">
        <v>14726</v>
      </c>
      <c r="G10" s="1323">
        <v>67785</v>
      </c>
      <c r="H10" s="1323">
        <v>61737</v>
      </c>
      <c r="I10" s="1324">
        <v>738.39001875293002</v>
      </c>
      <c r="J10" s="1324">
        <v>850.3978954524141</v>
      </c>
      <c r="K10" s="1323">
        <v>42660</v>
      </c>
      <c r="L10" s="228"/>
      <c r="M10" s="1331"/>
    </row>
    <row r="11" spans="1:13" s="1120" customFormat="1" ht="10.5" customHeight="1" x14ac:dyDescent="0.2">
      <c r="A11" s="1118"/>
      <c r="B11" s="1119"/>
      <c r="C11" s="1333" t="s">
        <v>607</v>
      </c>
      <c r="D11" s="1334"/>
      <c r="E11" s="1322">
        <v>542</v>
      </c>
      <c r="F11" s="1323">
        <v>744</v>
      </c>
      <c r="G11" s="1323">
        <v>8723</v>
      </c>
      <c r="H11" s="1323">
        <v>8407</v>
      </c>
      <c r="I11" s="1324">
        <v>986.18185247921213</v>
      </c>
      <c r="J11" s="1324">
        <v>1296.0436664613501</v>
      </c>
      <c r="K11" s="1323">
        <v>6494</v>
      </c>
      <c r="L11" s="228"/>
      <c r="M11" s="1335"/>
    </row>
    <row r="12" spans="1:13" s="1120" customFormat="1" ht="10.5" customHeight="1" x14ac:dyDescent="0.2">
      <c r="A12" s="1118"/>
      <c r="B12" s="1119"/>
      <c r="C12" s="1333" t="s">
        <v>349</v>
      </c>
      <c r="D12" s="1334"/>
      <c r="E12" s="1322">
        <v>5090</v>
      </c>
      <c r="F12" s="1323">
        <v>36402</v>
      </c>
      <c r="G12" s="1323">
        <v>639429</v>
      </c>
      <c r="H12" s="1323">
        <v>613379</v>
      </c>
      <c r="I12" s="1324">
        <v>895.89243994149103</v>
      </c>
      <c r="J12" s="1324">
        <v>1068.4328290201402</v>
      </c>
      <c r="K12" s="1323">
        <v>493602</v>
      </c>
      <c r="L12" s="228"/>
      <c r="M12" s="1335"/>
    </row>
    <row r="13" spans="1:13" s="1120" customFormat="1" ht="9.75" customHeight="1" x14ac:dyDescent="0.2">
      <c r="A13" s="1118"/>
      <c r="B13" s="1119"/>
      <c r="C13" s="195"/>
      <c r="D13" s="1336" t="s">
        <v>510</v>
      </c>
      <c r="E13" s="1337">
        <v>5144</v>
      </c>
      <c r="F13" s="1338">
        <v>6272</v>
      </c>
      <c r="G13" s="1338">
        <v>79619</v>
      </c>
      <c r="H13" s="1338">
        <v>75799</v>
      </c>
      <c r="I13" s="1339">
        <v>796.37709078210014</v>
      </c>
      <c r="J13" s="1339">
        <v>962.07702243360598</v>
      </c>
      <c r="K13" s="1338">
        <v>60133</v>
      </c>
      <c r="L13" s="228"/>
      <c r="M13" s="1335"/>
    </row>
    <row r="14" spans="1:13" s="1120" customFormat="1" ht="9.75" customHeight="1" x14ac:dyDescent="0.2">
      <c r="A14" s="1118"/>
      <c r="B14" s="1119"/>
      <c r="C14" s="195"/>
      <c r="D14" s="1336" t="s">
        <v>608</v>
      </c>
      <c r="E14" s="1337">
        <v>629</v>
      </c>
      <c r="F14" s="1338">
        <v>787</v>
      </c>
      <c r="G14" s="1338">
        <v>12914</v>
      </c>
      <c r="H14" s="1338">
        <v>12589</v>
      </c>
      <c r="I14" s="1339">
        <v>1152.1091643684538</v>
      </c>
      <c r="J14" s="1339">
        <v>1353.0341128883949</v>
      </c>
      <c r="K14" s="1338">
        <v>10878</v>
      </c>
      <c r="L14" s="228"/>
      <c r="M14" s="1340"/>
    </row>
    <row r="15" spans="1:13" s="1120" customFormat="1" ht="9.75" customHeight="1" x14ac:dyDescent="0.2">
      <c r="A15" s="1118"/>
      <c r="B15" s="1119"/>
      <c r="C15" s="195"/>
      <c r="D15" s="1336" t="s">
        <v>513</v>
      </c>
      <c r="E15" s="1337">
        <v>1616</v>
      </c>
      <c r="F15" s="1338">
        <v>1708</v>
      </c>
      <c r="G15" s="1338">
        <v>42600</v>
      </c>
      <c r="H15" s="1338">
        <v>41361</v>
      </c>
      <c r="I15" s="1339">
        <v>762.1355849363631</v>
      </c>
      <c r="J15" s="1339">
        <v>904.55432643691506</v>
      </c>
      <c r="K15" s="1338">
        <v>34414</v>
      </c>
      <c r="L15" s="228"/>
      <c r="M15" s="1340"/>
    </row>
    <row r="16" spans="1:13" s="1120" customFormat="1" ht="9.75" customHeight="1" x14ac:dyDescent="0.2">
      <c r="A16" s="1118"/>
      <c r="B16" s="1119"/>
      <c r="C16" s="195"/>
      <c r="D16" s="1336" t="s">
        <v>514</v>
      </c>
      <c r="E16" s="1337">
        <v>3968</v>
      </c>
      <c r="F16" s="1338">
        <v>4122</v>
      </c>
      <c r="G16" s="1338">
        <v>80607</v>
      </c>
      <c r="H16" s="1338">
        <v>77738</v>
      </c>
      <c r="I16" s="1339">
        <v>666.45286769125107</v>
      </c>
      <c r="J16" s="1339">
        <v>742.31690169142303</v>
      </c>
      <c r="K16" s="1338">
        <v>58235</v>
      </c>
      <c r="L16" s="228"/>
      <c r="M16" s="1340"/>
    </row>
    <row r="17" spans="1:13" s="1120" customFormat="1" ht="9.75" customHeight="1" x14ac:dyDescent="0.2">
      <c r="A17" s="1118"/>
      <c r="B17" s="1119"/>
      <c r="C17" s="195"/>
      <c r="D17" s="1336" t="s">
        <v>609</v>
      </c>
      <c r="E17" s="1337">
        <v>1941</v>
      </c>
      <c r="F17" s="1338">
        <v>1987</v>
      </c>
      <c r="G17" s="1338">
        <v>49394</v>
      </c>
      <c r="H17" s="1338">
        <v>47716</v>
      </c>
      <c r="I17" s="1339">
        <v>698.03883868611103</v>
      </c>
      <c r="J17" s="1339">
        <v>798.72984320998114</v>
      </c>
      <c r="K17" s="1338">
        <v>35589</v>
      </c>
      <c r="L17" s="228"/>
      <c r="M17" s="1340"/>
    </row>
    <row r="18" spans="1:13" s="1120" customFormat="1" ht="9.75" customHeight="1" x14ac:dyDescent="0.2">
      <c r="A18" s="1118"/>
      <c r="B18" s="1119"/>
      <c r="C18" s="195"/>
      <c r="D18" s="1336" t="s">
        <v>610</v>
      </c>
      <c r="E18" s="1337">
        <v>2133</v>
      </c>
      <c r="F18" s="1338">
        <v>2214</v>
      </c>
      <c r="G18" s="1338">
        <v>24754</v>
      </c>
      <c r="H18" s="1338">
        <v>23200</v>
      </c>
      <c r="I18" s="1339">
        <v>875.60552987538597</v>
      </c>
      <c r="J18" s="1339">
        <v>1024.8345707743101</v>
      </c>
      <c r="K18" s="1338">
        <v>18778</v>
      </c>
      <c r="L18" s="228"/>
      <c r="M18" s="1340"/>
    </row>
    <row r="19" spans="1:13" s="1120" customFormat="1" ht="9.75" customHeight="1" x14ac:dyDescent="0.2">
      <c r="A19" s="1118"/>
      <c r="B19" s="1119"/>
      <c r="C19" s="195"/>
      <c r="D19" s="1336" t="s">
        <v>611</v>
      </c>
      <c r="E19" s="1337">
        <v>309</v>
      </c>
      <c r="F19" s="1338">
        <v>337</v>
      </c>
      <c r="G19" s="1338">
        <v>11561</v>
      </c>
      <c r="H19" s="1338">
        <v>11304</v>
      </c>
      <c r="I19" s="1339">
        <v>1117.5847156422801</v>
      </c>
      <c r="J19" s="1339">
        <v>1454.25790462277</v>
      </c>
      <c r="K19" s="1338">
        <v>9583</v>
      </c>
      <c r="L19" s="228"/>
      <c r="M19" s="1340"/>
    </row>
    <row r="20" spans="1:13" s="1120" customFormat="1" ht="9.75" customHeight="1" x14ac:dyDescent="0.2">
      <c r="A20" s="1118"/>
      <c r="B20" s="1119"/>
      <c r="C20" s="195"/>
      <c r="D20" s="1336" t="s">
        <v>612</v>
      </c>
      <c r="E20" s="1337">
        <v>1232</v>
      </c>
      <c r="F20" s="1338">
        <v>1301</v>
      </c>
      <c r="G20" s="1338">
        <v>12885</v>
      </c>
      <c r="H20" s="1338">
        <v>11876</v>
      </c>
      <c r="I20" s="1339">
        <v>901.83862139716712</v>
      </c>
      <c r="J20" s="1339">
        <v>1075.6363986321401</v>
      </c>
      <c r="K20" s="1338">
        <v>10235</v>
      </c>
      <c r="L20" s="228"/>
      <c r="M20" s="1340"/>
    </row>
    <row r="21" spans="1:13" s="1120" customFormat="1" ht="9.75" customHeight="1" x14ac:dyDescent="0.2">
      <c r="A21" s="1118"/>
      <c r="B21" s="1119"/>
      <c r="C21" s="195"/>
      <c r="D21" s="1336" t="s">
        <v>613</v>
      </c>
      <c r="E21" s="1337">
        <v>10</v>
      </c>
      <c r="F21" s="1338">
        <v>19</v>
      </c>
      <c r="G21" s="1338">
        <v>1816</v>
      </c>
      <c r="H21" s="1338">
        <v>1816</v>
      </c>
      <c r="I21" s="1339">
        <v>2544.47100928074</v>
      </c>
      <c r="J21" s="1339">
        <v>3297.7532482598599</v>
      </c>
      <c r="K21" s="1338">
        <v>1724</v>
      </c>
      <c r="L21" s="228"/>
      <c r="M21" s="1340"/>
    </row>
    <row r="22" spans="1:13" s="1120" customFormat="1" ht="9.75" customHeight="1" x14ac:dyDescent="0.2">
      <c r="A22" s="1118"/>
      <c r="B22" s="1119"/>
      <c r="C22" s="195"/>
      <c r="D22" s="1336" t="s">
        <v>614</v>
      </c>
      <c r="E22" s="1337">
        <v>477</v>
      </c>
      <c r="F22" s="1338">
        <v>677</v>
      </c>
      <c r="G22" s="1338">
        <v>11746</v>
      </c>
      <c r="H22" s="1338">
        <v>11402</v>
      </c>
      <c r="I22" s="1339">
        <v>1323.6062579491302</v>
      </c>
      <c r="J22" s="1339">
        <v>1589.1330087440401</v>
      </c>
      <c r="K22" s="1338">
        <v>10064</v>
      </c>
      <c r="L22" s="228"/>
      <c r="M22" s="1340"/>
    </row>
    <row r="23" spans="1:13" s="1120" customFormat="1" ht="9.75" customHeight="1" x14ac:dyDescent="0.2">
      <c r="A23" s="1118"/>
      <c r="B23" s="1119"/>
      <c r="C23" s="195"/>
      <c r="D23" s="1336" t="s">
        <v>390</v>
      </c>
      <c r="E23" s="1337">
        <v>98</v>
      </c>
      <c r="F23" s="1338">
        <v>114</v>
      </c>
      <c r="G23" s="1338">
        <v>7606</v>
      </c>
      <c r="H23" s="1338">
        <v>7546</v>
      </c>
      <c r="I23" s="1339">
        <v>1591.87534904669</v>
      </c>
      <c r="J23" s="1339">
        <v>1777.0906770755098</v>
      </c>
      <c r="K23" s="1338">
        <v>6661</v>
      </c>
      <c r="L23" s="228"/>
      <c r="M23" s="1340"/>
    </row>
    <row r="24" spans="1:13" s="1120" customFormat="1" ht="9.75" customHeight="1" x14ac:dyDescent="0.2">
      <c r="A24" s="1118"/>
      <c r="B24" s="1119"/>
      <c r="C24" s="195"/>
      <c r="D24" s="1336" t="s">
        <v>391</v>
      </c>
      <c r="E24" s="1337">
        <v>746</v>
      </c>
      <c r="F24" s="1338">
        <v>826</v>
      </c>
      <c r="G24" s="1338">
        <v>27653</v>
      </c>
      <c r="H24" s="1338">
        <v>26958</v>
      </c>
      <c r="I24" s="1339">
        <v>950.36595997498398</v>
      </c>
      <c r="J24" s="1339">
        <v>1223.4004596622901</v>
      </c>
      <c r="K24" s="1338">
        <v>22386</v>
      </c>
      <c r="L24" s="228"/>
      <c r="M24" s="1340"/>
    </row>
    <row r="25" spans="1:13" s="1120" customFormat="1" ht="9.75" customHeight="1" x14ac:dyDescent="0.2">
      <c r="A25" s="1118"/>
      <c r="B25" s="1119"/>
      <c r="C25" s="195"/>
      <c r="D25" s="1336" t="s">
        <v>392</v>
      </c>
      <c r="E25" s="1337">
        <v>1999</v>
      </c>
      <c r="F25" s="1338">
        <v>2298</v>
      </c>
      <c r="G25" s="1338">
        <v>37733</v>
      </c>
      <c r="H25" s="1338">
        <v>36196</v>
      </c>
      <c r="I25" s="1339">
        <v>902.94016794210302</v>
      </c>
      <c r="J25" s="1339">
        <v>1122.9580040860101</v>
      </c>
      <c r="K25" s="1338">
        <v>28879</v>
      </c>
      <c r="L25" s="228"/>
      <c r="M25" s="1340"/>
    </row>
    <row r="26" spans="1:13" s="1120" customFormat="1" ht="9.75" customHeight="1" x14ac:dyDescent="0.2">
      <c r="A26" s="1118"/>
      <c r="B26" s="1119"/>
      <c r="C26" s="195"/>
      <c r="D26" s="1336" t="s">
        <v>523</v>
      </c>
      <c r="E26" s="1337">
        <v>210</v>
      </c>
      <c r="F26" s="1338">
        <v>231</v>
      </c>
      <c r="G26" s="1338">
        <v>8791</v>
      </c>
      <c r="H26" s="1338">
        <v>8615</v>
      </c>
      <c r="I26" s="1339">
        <v>1027.24659300184</v>
      </c>
      <c r="J26" s="1339">
        <v>1264.7167190820201</v>
      </c>
      <c r="K26" s="1338">
        <v>7059</v>
      </c>
      <c r="L26" s="228"/>
      <c r="M26" s="1340"/>
    </row>
    <row r="27" spans="1:13" s="1120" customFormat="1" ht="9.75" customHeight="1" x14ac:dyDescent="0.2">
      <c r="A27" s="1118"/>
      <c r="B27" s="1119"/>
      <c r="C27" s="185"/>
      <c r="D27" s="1336" t="s">
        <v>615</v>
      </c>
      <c r="E27" s="1337">
        <v>5905</v>
      </c>
      <c r="F27" s="1338">
        <v>6066</v>
      </c>
      <c r="G27" s="1338">
        <v>75996</v>
      </c>
      <c r="H27" s="1338">
        <v>71045</v>
      </c>
      <c r="I27" s="1339">
        <v>908.92311364932311</v>
      </c>
      <c r="J27" s="1339">
        <v>1074.65108603618</v>
      </c>
      <c r="K27" s="1338">
        <v>57871</v>
      </c>
      <c r="L27" s="228"/>
      <c r="M27" s="1340"/>
    </row>
    <row r="28" spans="1:13" s="1120" customFormat="1" ht="9.75" customHeight="1" x14ac:dyDescent="0.2">
      <c r="A28" s="1118"/>
      <c r="B28" s="1119"/>
      <c r="C28" s="185"/>
      <c r="D28" s="1336" t="s">
        <v>616</v>
      </c>
      <c r="E28" s="1337">
        <v>166</v>
      </c>
      <c r="F28" s="1338">
        <v>184</v>
      </c>
      <c r="G28" s="1338">
        <v>11097</v>
      </c>
      <c r="H28" s="1338">
        <v>10976</v>
      </c>
      <c r="I28" s="1339">
        <v>1145.3599357696603</v>
      </c>
      <c r="J28" s="1339">
        <v>1357.5431140642302</v>
      </c>
      <c r="K28" s="1338">
        <v>9030</v>
      </c>
      <c r="L28" s="228"/>
      <c r="M28" s="1340"/>
    </row>
    <row r="29" spans="1:13" s="1120" customFormat="1" ht="9.75" customHeight="1" x14ac:dyDescent="0.2">
      <c r="A29" s="1118"/>
      <c r="B29" s="1119"/>
      <c r="C29" s="185"/>
      <c r="D29" s="1336" t="s">
        <v>617</v>
      </c>
      <c r="E29" s="1337">
        <v>350</v>
      </c>
      <c r="F29" s="1338">
        <v>383</v>
      </c>
      <c r="G29" s="1338">
        <v>18400</v>
      </c>
      <c r="H29" s="1338">
        <v>18065</v>
      </c>
      <c r="I29" s="1339">
        <v>1200.6727941663901</v>
      </c>
      <c r="J29" s="1339">
        <v>1411.5521617500801</v>
      </c>
      <c r="K29" s="1338">
        <v>15085</v>
      </c>
      <c r="L29" s="228"/>
      <c r="M29" s="1340"/>
    </row>
    <row r="30" spans="1:13" s="1120" customFormat="1" ht="9.75" customHeight="1" x14ac:dyDescent="0.2">
      <c r="A30" s="1118"/>
      <c r="B30" s="1119"/>
      <c r="C30" s="185"/>
      <c r="D30" s="1336" t="s">
        <v>618</v>
      </c>
      <c r="E30" s="1337">
        <v>989</v>
      </c>
      <c r="F30" s="1338">
        <v>1058</v>
      </c>
      <c r="G30" s="1338">
        <v>22227</v>
      </c>
      <c r="H30" s="1338">
        <v>21382</v>
      </c>
      <c r="I30" s="1339">
        <v>1003.4101681003</v>
      </c>
      <c r="J30" s="1339">
        <v>1201.4108843537401</v>
      </c>
      <c r="K30" s="1338">
        <v>17787</v>
      </c>
      <c r="L30" s="228"/>
      <c r="M30" s="1340"/>
    </row>
    <row r="31" spans="1:13" s="1120" customFormat="1" ht="9.75" customHeight="1" x14ac:dyDescent="0.2">
      <c r="A31" s="1118"/>
      <c r="B31" s="1119"/>
      <c r="C31" s="185"/>
      <c r="D31" s="1336" t="s">
        <v>619</v>
      </c>
      <c r="E31" s="1337">
        <v>359</v>
      </c>
      <c r="F31" s="1338">
        <v>392</v>
      </c>
      <c r="G31" s="1338">
        <v>35600</v>
      </c>
      <c r="H31" s="1338">
        <v>35253</v>
      </c>
      <c r="I31" s="1339">
        <v>1054.6660495894898</v>
      </c>
      <c r="J31" s="1339">
        <v>1302.5464489326803</v>
      </c>
      <c r="K31" s="1338">
        <v>30450</v>
      </c>
      <c r="L31" s="228"/>
      <c r="M31" s="1340"/>
    </row>
    <row r="32" spans="1:13" s="1120" customFormat="1" ht="9.75" customHeight="1" x14ac:dyDescent="0.2">
      <c r="A32" s="1118"/>
      <c r="B32" s="1119"/>
      <c r="C32" s="185"/>
      <c r="D32" s="1336" t="s">
        <v>620</v>
      </c>
      <c r="E32" s="1337">
        <v>142</v>
      </c>
      <c r="F32" s="1338">
        <v>148</v>
      </c>
      <c r="G32" s="1338">
        <v>4492</v>
      </c>
      <c r="H32" s="1338">
        <v>4373</v>
      </c>
      <c r="I32" s="1339">
        <v>921.7137096321261</v>
      </c>
      <c r="J32" s="1339">
        <v>1089.7874754282502</v>
      </c>
      <c r="K32" s="1338">
        <v>3561</v>
      </c>
      <c r="L32" s="228"/>
      <c r="M32" s="1340"/>
    </row>
    <row r="33" spans="1:13" s="1120" customFormat="1" ht="9.75" customHeight="1" x14ac:dyDescent="0.2">
      <c r="A33" s="1118"/>
      <c r="B33" s="1119"/>
      <c r="C33" s="185"/>
      <c r="D33" s="1336" t="s">
        <v>530</v>
      </c>
      <c r="E33" s="1337">
        <v>2393</v>
      </c>
      <c r="F33" s="1338">
        <v>2501</v>
      </c>
      <c r="G33" s="1338">
        <v>29080</v>
      </c>
      <c r="H33" s="1338">
        <v>27489</v>
      </c>
      <c r="I33" s="1339">
        <v>708.0599681013141</v>
      </c>
      <c r="J33" s="1339">
        <v>818.22264235383705</v>
      </c>
      <c r="K33" s="1338">
        <v>21004</v>
      </c>
      <c r="L33" s="228"/>
      <c r="M33" s="1340"/>
    </row>
    <row r="34" spans="1:13" s="1120" customFormat="1" ht="9.75" customHeight="1" x14ac:dyDescent="0.2">
      <c r="A34" s="1118"/>
      <c r="B34" s="1119"/>
      <c r="C34" s="185"/>
      <c r="D34" s="1336" t="s">
        <v>531</v>
      </c>
      <c r="E34" s="1337">
        <v>1085</v>
      </c>
      <c r="F34" s="1338">
        <v>1122</v>
      </c>
      <c r="G34" s="1338">
        <v>12746</v>
      </c>
      <c r="H34" s="1338">
        <v>11782</v>
      </c>
      <c r="I34" s="1339">
        <v>853.78274845856413</v>
      </c>
      <c r="J34" s="1339">
        <v>1019.2510251854901</v>
      </c>
      <c r="K34" s="1338">
        <v>9569</v>
      </c>
      <c r="L34" s="228"/>
      <c r="M34" s="1340"/>
    </row>
    <row r="35" spans="1:13" s="1120" customFormat="1" ht="9.75" customHeight="1" x14ac:dyDescent="0.2">
      <c r="A35" s="1341"/>
      <c r="B35" s="1342"/>
      <c r="C35" s="185"/>
      <c r="D35" s="1336" t="s">
        <v>621</v>
      </c>
      <c r="E35" s="1337">
        <v>1468</v>
      </c>
      <c r="F35" s="1338">
        <v>1655</v>
      </c>
      <c r="G35" s="1338">
        <v>20112</v>
      </c>
      <c r="H35" s="1338">
        <v>18898</v>
      </c>
      <c r="I35" s="1339">
        <v>1044.2840356874301</v>
      </c>
      <c r="J35" s="1339">
        <v>1229.2899254802801</v>
      </c>
      <c r="K35" s="1338">
        <v>14627</v>
      </c>
      <c r="L35" s="228"/>
      <c r="M35" s="1340"/>
    </row>
    <row r="36" spans="1:13" s="1120" customFormat="1" ht="10.5" customHeight="1" x14ac:dyDescent="0.2">
      <c r="A36" s="1341"/>
      <c r="B36" s="1342"/>
      <c r="C36" s="1333" t="s">
        <v>622</v>
      </c>
      <c r="D36" s="1343"/>
      <c r="E36" s="1322">
        <v>194</v>
      </c>
      <c r="F36" s="1323">
        <v>403</v>
      </c>
      <c r="G36" s="1323">
        <v>6573</v>
      </c>
      <c r="H36" s="1323">
        <v>6505</v>
      </c>
      <c r="I36" s="1324">
        <v>2070.1446386908601</v>
      </c>
      <c r="J36" s="1324">
        <v>2914.6664646792001</v>
      </c>
      <c r="K36" s="1323">
        <v>6172</v>
      </c>
      <c r="L36" s="228"/>
      <c r="M36" s="1340"/>
    </row>
    <row r="37" spans="1:13" s="1120" customFormat="1" ht="10.5" customHeight="1" x14ac:dyDescent="0.2">
      <c r="A37" s="1341"/>
      <c r="B37" s="1342"/>
      <c r="C37" s="1333" t="s">
        <v>350</v>
      </c>
      <c r="D37" s="1344"/>
      <c r="E37" s="1322">
        <v>607</v>
      </c>
      <c r="F37" s="1323">
        <v>1101</v>
      </c>
      <c r="G37" s="1323">
        <v>23439</v>
      </c>
      <c r="H37" s="1323">
        <v>23079</v>
      </c>
      <c r="I37" s="1324">
        <v>891.48590289564402</v>
      </c>
      <c r="J37" s="1324">
        <v>1108.53806974232</v>
      </c>
      <c r="K37" s="1323">
        <v>19443</v>
      </c>
      <c r="L37" s="228"/>
      <c r="M37" s="1340"/>
    </row>
    <row r="38" spans="1:13" s="1120" customFormat="1" ht="10.5" customHeight="1" x14ac:dyDescent="0.2">
      <c r="A38" s="1341"/>
      <c r="B38" s="1342"/>
      <c r="C38" s="1333" t="s">
        <v>351</v>
      </c>
      <c r="D38" s="1343"/>
      <c r="E38" s="1322">
        <v>28669</v>
      </c>
      <c r="F38" s="1323">
        <v>29363</v>
      </c>
      <c r="G38" s="1323">
        <v>215365</v>
      </c>
      <c r="H38" s="1323">
        <v>195420</v>
      </c>
      <c r="I38" s="1324">
        <v>808.62405783048507</v>
      </c>
      <c r="J38" s="1324">
        <v>967.03463446110902</v>
      </c>
      <c r="K38" s="1323">
        <v>143350</v>
      </c>
      <c r="L38" s="228"/>
      <c r="M38" s="1340"/>
    </row>
    <row r="39" spans="1:13" s="1120" customFormat="1" ht="10.5" customHeight="1" x14ac:dyDescent="0.2">
      <c r="A39" s="1341"/>
      <c r="B39" s="1342"/>
      <c r="C39" s="1333" t="s">
        <v>352</v>
      </c>
      <c r="D39" s="1343"/>
      <c r="E39" s="1322">
        <v>73637</v>
      </c>
      <c r="F39" s="1323">
        <v>94292</v>
      </c>
      <c r="G39" s="1323">
        <v>556229</v>
      </c>
      <c r="H39" s="1323">
        <v>507360</v>
      </c>
      <c r="I39" s="1324">
        <v>900.402191994124</v>
      </c>
      <c r="J39" s="1324">
        <v>1066.6365917294902</v>
      </c>
      <c r="K39" s="1323">
        <v>397533</v>
      </c>
      <c r="L39" s="228"/>
      <c r="M39" s="1345"/>
    </row>
    <row r="40" spans="1:13" s="1120" customFormat="1" ht="10.5" customHeight="1" x14ac:dyDescent="0.2">
      <c r="A40" s="1341"/>
      <c r="B40" s="1342"/>
      <c r="C40" s="185"/>
      <c r="D40" s="1336" t="s">
        <v>623</v>
      </c>
      <c r="E40" s="1337">
        <v>12688</v>
      </c>
      <c r="F40" s="1338">
        <v>14284</v>
      </c>
      <c r="G40" s="1338">
        <v>71522</v>
      </c>
      <c r="H40" s="1338">
        <v>62618</v>
      </c>
      <c r="I40" s="1339">
        <v>837.86398104006707</v>
      </c>
      <c r="J40" s="1339">
        <v>994.91652843990005</v>
      </c>
      <c r="K40" s="1338">
        <v>54958</v>
      </c>
      <c r="L40" s="228"/>
      <c r="M40" s="1340"/>
    </row>
    <row r="41" spans="1:13" s="1120" customFormat="1" ht="10.5" customHeight="1" x14ac:dyDescent="0.2">
      <c r="A41" s="1341"/>
      <c r="B41" s="1342"/>
      <c r="C41" s="185"/>
      <c r="D41" s="1336" t="s">
        <v>624</v>
      </c>
      <c r="E41" s="1337">
        <v>20850</v>
      </c>
      <c r="F41" s="1338">
        <v>24271</v>
      </c>
      <c r="G41" s="1338">
        <v>168695</v>
      </c>
      <c r="H41" s="1338">
        <v>153028</v>
      </c>
      <c r="I41" s="1339">
        <v>1112.08700939563</v>
      </c>
      <c r="J41" s="1339">
        <v>1294.7034292173303</v>
      </c>
      <c r="K41" s="1338">
        <v>133147</v>
      </c>
      <c r="L41" s="228"/>
      <c r="M41" s="1340"/>
    </row>
    <row r="42" spans="1:13" s="1120" customFormat="1" ht="10.5" customHeight="1" x14ac:dyDescent="0.2">
      <c r="A42" s="1341"/>
      <c r="B42" s="1342"/>
      <c r="C42" s="185"/>
      <c r="D42" s="1336" t="s">
        <v>625</v>
      </c>
      <c r="E42" s="1337">
        <v>40099</v>
      </c>
      <c r="F42" s="1338">
        <v>55737</v>
      </c>
      <c r="G42" s="1338">
        <v>316012</v>
      </c>
      <c r="H42" s="1338">
        <v>291714</v>
      </c>
      <c r="I42" s="1339">
        <v>782.23163512042311</v>
      </c>
      <c r="J42" s="1339">
        <v>940.46041675420702</v>
      </c>
      <c r="K42" s="1338">
        <v>209428</v>
      </c>
      <c r="L42" s="228"/>
      <c r="M42" s="1340"/>
    </row>
    <row r="43" spans="1:13" s="1120" customFormat="1" ht="10.5" customHeight="1" x14ac:dyDescent="0.2">
      <c r="A43" s="1341"/>
      <c r="B43" s="1342"/>
      <c r="C43" s="1333" t="s">
        <v>353</v>
      </c>
      <c r="D43" s="1336"/>
      <c r="E43" s="1322">
        <v>10490</v>
      </c>
      <c r="F43" s="1323">
        <v>12539</v>
      </c>
      <c r="G43" s="1323">
        <v>147627</v>
      </c>
      <c r="H43" s="1323">
        <v>140148</v>
      </c>
      <c r="I43" s="1324">
        <v>1002.6356806408501</v>
      </c>
      <c r="J43" s="1324">
        <v>1384.77090629181</v>
      </c>
      <c r="K43" s="1323">
        <v>116596</v>
      </c>
      <c r="L43" s="228"/>
      <c r="M43" s="1340"/>
    </row>
    <row r="44" spans="1:13" s="1120" customFormat="1" ht="10.5" customHeight="1" x14ac:dyDescent="0.2">
      <c r="A44" s="1341"/>
      <c r="B44" s="1342"/>
      <c r="C44" s="1333" t="s">
        <v>354</v>
      </c>
      <c r="D44" s="1344"/>
      <c r="E44" s="1322">
        <v>34159</v>
      </c>
      <c r="F44" s="1323">
        <v>38276</v>
      </c>
      <c r="G44" s="1323">
        <v>243205</v>
      </c>
      <c r="H44" s="1323">
        <v>223805</v>
      </c>
      <c r="I44" s="1324">
        <v>713.45454855878506</v>
      </c>
      <c r="J44" s="1324">
        <v>788.28719674680099</v>
      </c>
      <c r="K44" s="1323">
        <v>167220</v>
      </c>
      <c r="L44" s="228"/>
      <c r="M44" s="1340"/>
    </row>
    <row r="45" spans="1:13" s="1120" customFormat="1" ht="10.5" customHeight="1" x14ac:dyDescent="0.2">
      <c r="A45" s="1341"/>
      <c r="B45" s="1342"/>
      <c r="C45" s="1333"/>
      <c r="D45" s="1336" t="s">
        <v>626</v>
      </c>
      <c r="E45" s="1337">
        <v>4160</v>
      </c>
      <c r="F45" s="1338">
        <v>4873</v>
      </c>
      <c r="G45" s="1338">
        <v>59308</v>
      </c>
      <c r="H45" s="1338">
        <v>57355</v>
      </c>
      <c r="I45" s="1339">
        <v>853.18850515359111</v>
      </c>
      <c r="J45" s="1339">
        <v>959.77764256236208</v>
      </c>
      <c r="K45" s="1338">
        <v>49189</v>
      </c>
      <c r="L45" s="228"/>
      <c r="M45" s="1340"/>
    </row>
    <row r="46" spans="1:13" s="1120" customFormat="1" ht="10.5" customHeight="1" x14ac:dyDescent="0.2">
      <c r="A46" s="1341"/>
      <c r="B46" s="1342"/>
      <c r="C46" s="1333"/>
      <c r="D46" s="1336" t="s">
        <v>627</v>
      </c>
      <c r="E46" s="1337">
        <v>29999</v>
      </c>
      <c r="F46" s="1338">
        <v>33403</v>
      </c>
      <c r="G46" s="1338">
        <v>183897</v>
      </c>
      <c r="H46" s="1338">
        <v>166450</v>
      </c>
      <c r="I46" s="1339">
        <v>655.22091848751609</v>
      </c>
      <c r="J46" s="1339">
        <v>716.819162592878</v>
      </c>
      <c r="K46" s="1338">
        <v>118031</v>
      </c>
      <c r="L46" s="228"/>
      <c r="M46" s="1340"/>
    </row>
    <row r="47" spans="1:13" s="1120" customFormat="1" ht="10.5" customHeight="1" x14ac:dyDescent="0.2">
      <c r="A47" s="1341"/>
      <c r="B47" s="1342"/>
      <c r="C47" s="1333" t="s">
        <v>628</v>
      </c>
      <c r="D47" s="1344"/>
      <c r="E47" s="1322">
        <v>5130</v>
      </c>
      <c r="F47" s="1323">
        <v>5842</v>
      </c>
      <c r="G47" s="1323">
        <v>83632</v>
      </c>
      <c r="H47" s="1323">
        <v>79205</v>
      </c>
      <c r="I47" s="1324">
        <v>1522.7872626272399</v>
      </c>
      <c r="J47" s="1324">
        <v>1808.5689214937399</v>
      </c>
      <c r="K47" s="1323">
        <v>72007</v>
      </c>
      <c r="L47" s="228"/>
      <c r="M47" s="1340"/>
    </row>
    <row r="48" spans="1:13" s="1120" customFormat="1" ht="10.5" customHeight="1" x14ac:dyDescent="0.2">
      <c r="A48" s="1341"/>
      <c r="B48" s="1342"/>
      <c r="C48" s="1333" t="s">
        <v>355</v>
      </c>
      <c r="D48" s="1343"/>
      <c r="E48" s="1322">
        <v>3692</v>
      </c>
      <c r="F48" s="1323">
        <v>8732</v>
      </c>
      <c r="G48" s="1323">
        <v>78025</v>
      </c>
      <c r="H48" s="1323">
        <v>74708</v>
      </c>
      <c r="I48" s="1324">
        <v>1592.4439893747901</v>
      </c>
      <c r="J48" s="1324">
        <v>2305.2142118672296</v>
      </c>
      <c r="K48" s="1323">
        <v>69081</v>
      </c>
      <c r="L48" s="228"/>
      <c r="M48" s="1340"/>
    </row>
    <row r="49" spans="1:13" s="1120" customFormat="1" ht="9.75" customHeight="1" x14ac:dyDescent="0.2">
      <c r="A49" s="1341"/>
      <c r="B49" s="1342"/>
      <c r="C49" s="185"/>
      <c r="D49" s="1336" t="s">
        <v>629</v>
      </c>
      <c r="E49" s="1337">
        <v>886</v>
      </c>
      <c r="F49" s="1338">
        <v>5102</v>
      </c>
      <c r="G49" s="1338">
        <v>57195</v>
      </c>
      <c r="H49" s="1338">
        <v>55893</v>
      </c>
      <c r="I49" s="1339">
        <v>1683.8415321299401</v>
      </c>
      <c r="J49" s="1339">
        <v>2460.4079906586799</v>
      </c>
      <c r="K49" s="1338">
        <v>52241</v>
      </c>
      <c r="L49" s="228"/>
      <c r="M49" s="1340"/>
    </row>
    <row r="50" spans="1:13" s="1120" customFormat="1" ht="9.75" customHeight="1" x14ac:dyDescent="0.2">
      <c r="A50" s="1341"/>
      <c r="B50" s="1342"/>
      <c r="C50" s="185"/>
      <c r="D50" s="1336" t="s">
        <v>630</v>
      </c>
      <c r="E50" s="1337">
        <v>160</v>
      </c>
      <c r="F50" s="1338">
        <v>592</v>
      </c>
      <c r="G50" s="1338">
        <v>9780</v>
      </c>
      <c r="H50" s="1338">
        <v>9712</v>
      </c>
      <c r="I50" s="1339">
        <v>1414.96636293351</v>
      </c>
      <c r="J50" s="1339">
        <v>2151.2776430306999</v>
      </c>
      <c r="K50" s="1338">
        <v>9054</v>
      </c>
      <c r="L50" s="228"/>
      <c r="M50" s="1340"/>
    </row>
    <row r="51" spans="1:13" s="1120" customFormat="1" ht="9.75" customHeight="1" x14ac:dyDescent="0.2">
      <c r="A51" s="1341"/>
      <c r="B51" s="1342"/>
      <c r="C51" s="185"/>
      <c r="D51" s="1336" t="s">
        <v>631</v>
      </c>
      <c r="E51" s="1337">
        <v>2646</v>
      </c>
      <c r="F51" s="1338">
        <v>3038</v>
      </c>
      <c r="G51" s="1338">
        <v>11050</v>
      </c>
      <c r="H51" s="1338">
        <v>9103</v>
      </c>
      <c r="I51" s="1339">
        <v>1185.5833932699702</v>
      </c>
      <c r="J51" s="1339">
        <v>1442.9310750064201</v>
      </c>
      <c r="K51" s="1338">
        <v>7786</v>
      </c>
      <c r="L51" s="228"/>
      <c r="M51" s="1340"/>
    </row>
    <row r="52" spans="1:13" s="1120" customFormat="1" ht="10.5" customHeight="1" x14ac:dyDescent="0.2">
      <c r="A52" s="1341"/>
      <c r="B52" s="1342"/>
      <c r="C52" s="1333" t="s">
        <v>356</v>
      </c>
      <c r="D52" s="1334"/>
      <c r="E52" s="1322">
        <v>7649</v>
      </c>
      <c r="F52" s="1323">
        <v>8035</v>
      </c>
      <c r="G52" s="1323">
        <v>25240</v>
      </c>
      <c r="H52" s="1323">
        <v>20754</v>
      </c>
      <c r="I52" s="1324">
        <v>978.98750000000007</v>
      </c>
      <c r="J52" s="1324">
        <v>1115.00294096896</v>
      </c>
      <c r="K52" s="1323">
        <v>17008</v>
      </c>
      <c r="L52" s="1116"/>
      <c r="M52" s="1340"/>
    </row>
    <row r="53" spans="1:13" s="1120" customFormat="1" ht="10.5" customHeight="1" x14ac:dyDescent="0.2">
      <c r="A53" s="1341"/>
      <c r="B53" s="1342"/>
      <c r="C53" s="1333" t="s">
        <v>632</v>
      </c>
      <c r="D53" s="1334"/>
      <c r="E53" s="1322">
        <v>22524</v>
      </c>
      <c r="F53" s="1323">
        <v>23749</v>
      </c>
      <c r="G53" s="1323">
        <v>128982</v>
      </c>
      <c r="H53" s="1323">
        <v>113617</v>
      </c>
      <c r="I53" s="1324">
        <v>1225.5762643666399</v>
      </c>
      <c r="J53" s="1324">
        <v>1414.0863794018601</v>
      </c>
      <c r="K53" s="1323">
        <v>97970</v>
      </c>
      <c r="L53" s="1117"/>
      <c r="M53" s="1340"/>
    </row>
    <row r="54" spans="1:13" s="1120" customFormat="1" ht="9.75" customHeight="1" x14ac:dyDescent="0.2">
      <c r="A54" s="1341"/>
      <c r="B54" s="1342"/>
      <c r="C54" s="1333"/>
      <c r="D54" s="1336" t="s">
        <v>633</v>
      </c>
      <c r="E54" s="1337">
        <v>9328</v>
      </c>
      <c r="F54" s="1338">
        <v>9652</v>
      </c>
      <c r="G54" s="1338">
        <v>37205</v>
      </c>
      <c r="H54" s="1338">
        <v>31883</v>
      </c>
      <c r="I54" s="1339">
        <v>946.0544309347481</v>
      </c>
      <c r="J54" s="1339">
        <v>1087.2807862643201</v>
      </c>
      <c r="K54" s="1338">
        <v>27141</v>
      </c>
      <c r="L54" s="1117"/>
      <c r="M54" s="1340"/>
    </row>
    <row r="55" spans="1:13" s="1120" customFormat="1" ht="9.75" customHeight="1" x14ac:dyDescent="0.2">
      <c r="A55" s="1341"/>
      <c r="B55" s="1342"/>
      <c r="C55" s="1333"/>
      <c r="D55" s="1336" t="s">
        <v>634</v>
      </c>
      <c r="E55" s="1337">
        <v>4065</v>
      </c>
      <c r="F55" s="1338">
        <v>4405</v>
      </c>
      <c r="G55" s="1338">
        <v>34287</v>
      </c>
      <c r="H55" s="1338">
        <v>31504</v>
      </c>
      <c r="I55" s="1339">
        <v>1471.4895682767701</v>
      </c>
      <c r="J55" s="1339">
        <v>1736.7628908597801</v>
      </c>
      <c r="K55" s="1338">
        <v>27286</v>
      </c>
      <c r="L55" s="1117"/>
      <c r="M55" s="1340"/>
    </row>
    <row r="56" spans="1:13" s="1120" customFormat="1" ht="9.75" customHeight="1" x14ac:dyDescent="0.2">
      <c r="A56" s="1341"/>
      <c r="B56" s="1342"/>
      <c r="C56" s="1333"/>
      <c r="D56" s="1336" t="s">
        <v>635</v>
      </c>
      <c r="E56" s="1337">
        <v>4063</v>
      </c>
      <c r="F56" s="1338">
        <v>4364</v>
      </c>
      <c r="G56" s="1338">
        <v>27943</v>
      </c>
      <c r="H56" s="1338">
        <v>24598</v>
      </c>
      <c r="I56" s="1339">
        <v>1224.8063521178299</v>
      </c>
      <c r="J56" s="1339">
        <v>1411.7914683011602</v>
      </c>
      <c r="K56" s="1338">
        <v>21862</v>
      </c>
      <c r="L56" s="1117"/>
      <c r="M56" s="1340"/>
    </row>
    <row r="57" spans="1:13" s="1120" customFormat="1" ht="9.75" customHeight="1" x14ac:dyDescent="0.2">
      <c r="A57" s="1341"/>
      <c r="B57" s="1342"/>
      <c r="C57" s="1333"/>
      <c r="D57" s="1336" t="s">
        <v>636</v>
      </c>
      <c r="E57" s="1337">
        <v>285</v>
      </c>
      <c r="F57" s="1338">
        <v>333</v>
      </c>
      <c r="G57" s="1338">
        <v>5103</v>
      </c>
      <c r="H57" s="1338">
        <v>4963</v>
      </c>
      <c r="I57" s="1339">
        <v>1744.4835036658501</v>
      </c>
      <c r="J57" s="1339">
        <v>1899.9123194845602</v>
      </c>
      <c r="K57" s="1338">
        <v>4501</v>
      </c>
      <c r="L57" s="1117"/>
      <c r="M57" s="1340"/>
    </row>
    <row r="58" spans="1:13" s="1120" customFormat="1" ht="9.75" customHeight="1" x14ac:dyDescent="0.2">
      <c r="A58" s="1341"/>
      <c r="B58" s="1342"/>
      <c r="C58" s="1333"/>
      <c r="D58" s="1336" t="s">
        <v>637</v>
      </c>
      <c r="E58" s="1337">
        <v>1512</v>
      </c>
      <c r="F58" s="1338">
        <v>1561</v>
      </c>
      <c r="G58" s="1338">
        <v>10149</v>
      </c>
      <c r="H58" s="1338">
        <v>8982</v>
      </c>
      <c r="I58" s="1339">
        <v>1337.4451624948101</v>
      </c>
      <c r="J58" s="1339">
        <v>1494.60158484304</v>
      </c>
      <c r="K58" s="1338">
        <v>7231</v>
      </c>
      <c r="L58" s="1117"/>
      <c r="M58" s="1340"/>
    </row>
    <row r="59" spans="1:13" s="1120" customFormat="1" ht="9.75" customHeight="1" x14ac:dyDescent="0.2">
      <c r="A59" s="1341"/>
      <c r="B59" s="1342"/>
      <c r="C59" s="1333"/>
      <c r="D59" s="1336" t="s">
        <v>638</v>
      </c>
      <c r="E59" s="1337">
        <v>2419</v>
      </c>
      <c r="F59" s="1338">
        <v>2492</v>
      </c>
      <c r="G59" s="1338">
        <v>10634</v>
      </c>
      <c r="H59" s="1338">
        <v>8760</v>
      </c>
      <c r="I59" s="1339">
        <v>1065.73805982107</v>
      </c>
      <c r="J59" s="1339">
        <v>1218.5112458272101</v>
      </c>
      <c r="K59" s="1338">
        <v>7489</v>
      </c>
      <c r="L59" s="1117"/>
      <c r="M59" s="1340"/>
    </row>
    <row r="60" spans="1:13" s="1120" customFormat="1" ht="9.75" customHeight="1" x14ac:dyDescent="0.2">
      <c r="A60" s="1341"/>
      <c r="B60" s="1342"/>
      <c r="C60" s="1333"/>
      <c r="D60" s="1336" t="s">
        <v>639</v>
      </c>
      <c r="E60" s="1337">
        <v>852</v>
      </c>
      <c r="F60" s="1338">
        <v>942</v>
      </c>
      <c r="G60" s="1338">
        <v>3661</v>
      </c>
      <c r="H60" s="1338">
        <v>2927</v>
      </c>
      <c r="I60" s="1339">
        <v>797.05850813008112</v>
      </c>
      <c r="J60" s="1339">
        <v>930.83630894308908</v>
      </c>
      <c r="K60" s="1338">
        <v>2460</v>
      </c>
      <c r="L60" s="1117"/>
      <c r="M60" s="1340"/>
    </row>
    <row r="61" spans="1:13" s="1120" customFormat="1" ht="10.5" customHeight="1" x14ac:dyDescent="0.2">
      <c r="A61" s="1341"/>
      <c r="B61" s="1342"/>
      <c r="C61" s="1333" t="s">
        <v>640</v>
      </c>
      <c r="D61" s="1334"/>
      <c r="E61" s="1322">
        <v>7959</v>
      </c>
      <c r="F61" s="1323">
        <v>9347</v>
      </c>
      <c r="G61" s="1323">
        <v>299479</v>
      </c>
      <c r="H61" s="1323">
        <v>294174</v>
      </c>
      <c r="I61" s="1324">
        <v>787.929825874416</v>
      </c>
      <c r="J61" s="1324">
        <v>940.16393722782607</v>
      </c>
      <c r="K61" s="1323">
        <v>151787</v>
      </c>
      <c r="L61" s="228"/>
      <c r="M61" s="1340"/>
    </row>
    <row r="62" spans="1:13" s="1120" customFormat="1" ht="9.75" customHeight="1" x14ac:dyDescent="0.2">
      <c r="A62" s="1341"/>
      <c r="B62" s="1342"/>
      <c r="C62" s="1333"/>
      <c r="D62" s="1336" t="s">
        <v>641</v>
      </c>
      <c r="E62" s="1337">
        <v>902</v>
      </c>
      <c r="F62" s="1338">
        <v>1172</v>
      </c>
      <c r="G62" s="1338">
        <v>7970</v>
      </c>
      <c r="H62" s="1338">
        <v>7420</v>
      </c>
      <c r="I62" s="1339">
        <v>968.84752801894206</v>
      </c>
      <c r="J62" s="1339">
        <v>1228.6976037884801</v>
      </c>
      <c r="K62" s="1338">
        <v>6335</v>
      </c>
      <c r="L62" s="228"/>
      <c r="M62" s="1340"/>
    </row>
    <row r="63" spans="1:13" s="1120" customFormat="1" ht="9.75" customHeight="1" x14ac:dyDescent="0.2">
      <c r="A63" s="1341"/>
      <c r="B63" s="1342"/>
      <c r="C63" s="1333"/>
      <c r="D63" s="1336" t="s">
        <v>642</v>
      </c>
      <c r="E63" s="1337">
        <v>332</v>
      </c>
      <c r="F63" s="1338">
        <v>513</v>
      </c>
      <c r="G63" s="1338">
        <v>116130</v>
      </c>
      <c r="H63" s="1338">
        <v>115934</v>
      </c>
      <c r="I63" s="1339">
        <v>673.69542493607707</v>
      </c>
      <c r="J63" s="1339">
        <v>824.42554365031003</v>
      </c>
      <c r="K63" s="1338">
        <v>49278</v>
      </c>
      <c r="L63" s="228"/>
      <c r="M63" s="1340"/>
    </row>
    <row r="64" spans="1:13" s="1120" customFormat="1" ht="9.75" customHeight="1" x14ac:dyDescent="0.2">
      <c r="A64" s="1341"/>
      <c r="B64" s="1342"/>
      <c r="C64" s="1333"/>
      <c r="D64" s="1336" t="s">
        <v>643</v>
      </c>
      <c r="E64" s="1337">
        <v>1167</v>
      </c>
      <c r="F64" s="1338">
        <v>1590</v>
      </c>
      <c r="G64" s="1338">
        <v>8832</v>
      </c>
      <c r="H64" s="1338">
        <v>7999</v>
      </c>
      <c r="I64" s="1339">
        <v>1046.60689172153</v>
      </c>
      <c r="J64" s="1339">
        <v>1219.7194705140798</v>
      </c>
      <c r="K64" s="1338">
        <v>7139</v>
      </c>
      <c r="L64" s="228"/>
      <c r="M64" s="1340"/>
    </row>
    <row r="65" spans="1:13" s="1120" customFormat="1" ht="9.75" customHeight="1" x14ac:dyDescent="0.2">
      <c r="A65" s="1341"/>
      <c r="B65" s="1342"/>
      <c r="C65" s="1333"/>
      <c r="D65" s="1336" t="s">
        <v>644</v>
      </c>
      <c r="E65" s="1337">
        <v>239</v>
      </c>
      <c r="F65" s="1338">
        <v>315</v>
      </c>
      <c r="G65" s="1338">
        <v>39092</v>
      </c>
      <c r="H65" s="1338">
        <v>38907</v>
      </c>
      <c r="I65" s="1339">
        <v>710.08217886819705</v>
      </c>
      <c r="J65" s="1339">
        <v>838.45874897362603</v>
      </c>
      <c r="K65" s="1338">
        <v>30447</v>
      </c>
      <c r="L65" s="228"/>
      <c r="M65" s="1340"/>
    </row>
    <row r="66" spans="1:13" s="1120" customFormat="1" ht="9.75" customHeight="1" x14ac:dyDescent="0.2">
      <c r="A66" s="1341"/>
      <c r="B66" s="1342"/>
      <c r="C66" s="1333"/>
      <c r="D66" s="1336" t="s">
        <v>645</v>
      </c>
      <c r="E66" s="1337">
        <v>2039</v>
      </c>
      <c r="F66" s="1338">
        <v>2144</v>
      </c>
      <c r="G66" s="1338">
        <v>72601</v>
      </c>
      <c r="H66" s="1338">
        <v>71268</v>
      </c>
      <c r="I66" s="1339">
        <v>625.96392762225412</v>
      </c>
      <c r="J66" s="1339">
        <v>734.46790574060901</v>
      </c>
      <c r="K66" s="1338">
        <v>22576</v>
      </c>
      <c r="L66" s="228"/>
      <c r="M66" s="1340"/>
    </row>
    <row r="67" spans="1:13" s="1120" customFormat="1" ht="9.75" customHeight="1" x14ac:dyDescent="0.2">
      <c r="A67" s="1341"/>
      <c r="B67" s="1342"/>
      <c r="C67" s="1333"/>
      <c r="D67" s="1336" t="s">
        <v>646</v>
      </c>
      <c r="E67" s="1337">
        <v>3280</v>
      </c>
      <c r="F67" s="1338">
        <v>3613</v>
      </c>
      <c r="G67" s="1338">
        <v>54854</v>
      </c>
      <c r="H67" s="1338">
        <v>52646</v>
      </c>
      <c r="I67" s="1339">
        <v>1028.4941661113003</v>
      </c>
      <c r="J67" s="1339">
        <v>1207.3015664223001</v>
      </c>
      <c r="K67" s="1338">
        <v>36012</v>
      </c>
      <c r="L67" s="228"/>
      <c r="M67" s="1340"/>
    </row>
    <row r="68" spans="1:13" s="1120" customFormat="1" ht="10.5" customHeight="1" x14ac:dyDescent="0.2">
      <c r="A68" s="1341"/>
      <c r="B68" s="1342"/>
      <c r="C68" s="1333" t="s">
        <v>647</v>
      </c>
      <c r="D68" s="1334"/>
      <c r="E68" s="1322">
        <v>559</v>
      </c>
      <c r="F68" s="1323">
        <v>630</v>
      </c>
      <c r="G68" s="1323">
        <v>11285</v>
      </c>
      <c r="H68" s="1323">
        <v>11236</v>
      </c>
      <c r="I68" s="1324">
        <v>866.69458366854406</v>
      </c>
      <c r="J68" s="1324">
        <v>1056.21944589702</v>
      </c>
      <c r="K68" s="1323">
        <v>9944</v>
      </c>
      <c r="L68" s="228"/>
      <c r="M68" s="1340"/>
    </row>
    <row r="69" spans="1:13" s="1348" customFormat="1" ht="10.5" customHeight="1" x14ac:dyDescent="0.2">
      <c r="A69" s="469"/>
      <c r="B69" s="1346"/>
      <c r="C69" s="1347" t="s">
        <v>357</v>
      </c>
      <c r="D69" s="1334"/>
      <c r="E69" s="1322">
        <v>3817</v>
      </c>
      <c r="F69" s="1323">
        <v>4647</v>
      </c>
      <c r="G69" s="1323">
        <v>56216</v>
      </c>
      <c r="H69" s="1323">
        <v>53502</v>
      </c>
      <c r="I69" s="1324">
        <v>1136.2709303330901</v>
      </c>
      <c r="J69" s="1324">
        <v>1243.13067985879</v>
      </c>
      <c r="K69" s="1323">
        <v>41641</v>
      </c>
      <c r="L69" s="228"/>
      <c r="M69" s="1340"/>
    </row>
    <row r="70" spans="1:13" ht="10.5" customHeight="1" x14ac:dyDescent="0.2">
      <c r="A70" s="1313"/>
      <c r="B70" s="1349"/>
      <c r="C70" s="1347" t="s">
        <v>358</v>
      </c>
      <c r="D70" s="1334"/>
      <c r="E70" s="1322">
        <v>15453</v>
      </c>
      <c r="F70" s="1323">
        <v>19162</v>
      </c>
      <c r="G70" s="1323">
        <v>265423</v>
      </c>
      <c r="H70" s="1323">
        <v>257306</v>
      </c>
      <c r="I70" s="1324">
        <v>871.00278517655204</v>
      </c>
      <c r="J70" s="1324">
        <v>1008.96832155377</v>
      </c>
      <c r="K70" s="1323">
        <v>212798</v>
      </c>
      <c r="L70" s="228"/>
      <c r="M70" s="1340"/>
    </row>
    <row r="71" spans="1:13" ht="9.75" customHeight="1" x14ac:dyDescent="0.2">
      <c r="A71" s="1313"/>
      <c r="B71" s="1349"/>
      <c r="C71" s="1347"/>
      <c r="D71" s="1336" t="s">
        <v>648</v>
      </c>
      <c r="E71" s="1337">
        <v>10756</v>
      </c>
      <c r="F71" s="1338">
        <v>12432</v>
      </c>
      <c r="G71" s="1338">
        <v>116643</v>
      </c>
      <c r="H71" s="1338">
        <v>109724</v>
      </c>
      <c r="I71" s="1339">
        <v>1045.57507530514</v>
      </c>
      <c r="J71" s="1339">
        <v>1244.5656195510001</v>
      </c>
      <c r="K71" s="1338">
        <v>91760</v>
      </c>
      <c r="L71" s="228"/>
      <c r="M71" s="1340"/>
    </row>
    <row r="72" spans="1:13" ht="9.75" customHeight="1" x14ac:dyDescent="0.2">
      <c r="A72" s="1313"/>
      <c r="B72" s="1349"/>
      <c r="C72" s="1347"/>
      <c r="D72" s="1336" t="s">
        <v>649</v>
      </c>
      <c r="E72" s="1337">
        <v>2183</v>
      </c>
      <c r="F72" s="1338">
        <v>3077</v>
      </c>
      <c r="G72" s="1338">
        <v>85432</v>
      </c>
      <c r="H72" s="1338">
        <v>84752</v>
      </c>
      <c r="I72" s="1339">
        <v>691.15712237258901</v>
      </c>
      <c r="J72" s="1339">
        <v>787.68124992801597</v>
      </c>
      <c r="K72" s="1338">
        <v>69460</v>
      </c>
      <c r="L72" s="228"/>
      <c r="M72" s="1340"/>
    </row>
    <row r="73" spans="1:13" ht="9.75" customHeight="1" x14ac:dyDescent="0.2">
      <c r="A73" s="1313"/>
      <c r="B73" s="1349"/>
      <c r="C73" s="1347"/>
      <c r="D73" s="1336" t="s">
        <v>650</v>
      </c>
      <c r="E73" s="1337">
        <v>2514</v>
      </c>
      <c r="F73" s="1338">
        <v>3653</v>
      </c>
      <c r="G73" s="1338">
        <v>63348</v>
      </c>
      <c r="H73" s="1338">
        <v>62830</v>
      </c>
      <c r="I73" s="1339">
        <v>802.62724514327806</v>
      </c>
      <c r="J73" s="1339">
        <v>887.83512389003101</v>
      </c>
      <c r="K73" s="1338">
        <v>51578</v>
      </c>
      <c r="L73" s="228"/>
      <c r="M73" s="1340"/>
    </row>
    <row r="74" spans="1:13" ht="10.5" customHeight="1" x14ac:dyDescent="0.2">
      <c r="A74" s="1313"/>
      <c r="B74" s="1313"/>
      <c r="C74" s="1347" t="s">
        <v>651</v>
      </c>
      <c r="D74" s="1334"/>
      <c r="E74" s="1322">
        <v>3605</v>
      </c>
      <c r="F74" s="1323">
        <v>3985</v>
      </c>
      <c r="G74" s="1323">
        <v>26109</v>
      </c>
      <c r="H74" s="1323">
        <v>24123</v>
      </c>
      <c r="I74" s="1324">
        <v>1612.8990528532502</v>
      </c>
      <c r="J74" s="1324">
        <v>1798.9739390826401</v>
      </c>
      <c r="K74" s="1323">
        <v>19469</v>
      </c>
      <c r="L74" s="228"/>
      <c r="M74" s="1340"/>
    </row>
    <row r="75" spans="1:13" ht="9.75" customHeight="1" x14ac:dyDescent="0.2">
      <c r="A75" s="1313"/>
      <c r="B75" s="1313"/>
      <c r="C75" s="1347"/>
      <c r="D75" s="1336" t="s">
        <v>652</v>
      </c>
      <c r="E75" s="1337">
        <v>674</v>
      </c>
      <c r="F75" s="1338">
        <v>687</v>
      </c>
      <c r="G75" s="1338">
        <v>3247</v>
      </c>
      <c r="H75" s="1338">
        <v>2754</v>
      </c>
      <c r="I75" s="1339">
        <v>1063.4298624288401</v>
      </c>
      <c r="J75" s="1339">
        <v>1235.6267504743801</v>
      </c>
      <c r="K75" s="1338">
        <v>2108</v>
      </c>
      <c r="L75" s="228"/>
      <c r="M75" s="1340"/>
    </row>
    <row r="76" spans="1:13" ht="9.75" customHeight="1" x14ac:dyDescent="0.2">
      <c r="A76" s="1313"/>
      <c r="B76" s="1313"/>
      <c r="C76" s="1347"/>
      <c r="D76" s="1336" t="s">
        <v>653</v>
      </c>
      <c r="E76" s="1337">
        <v>82</v>
      </c>
      <c r="F76" s="1338">
        <v>119</v>
      </c>
      <c r="G76" s="1338">
        <v>1971</v>
      </c>
      <c r="H76" s="1338">
        <v>1920</v>
      </c>
      <c r="I76" s="1339">
        <v>1082.8185610200401</v>
      </c>
      <c r="J76" s="1339">
        <v>1293.0496721311499</v>
      </c>
      <c r="K76" s="1338">
        <v>1647</v>
      </c>
      <c r="L76" s="228"/>
      <c r="M76" s="1340"/>
    </row>
    <row r="77" spans="1:13" ht="9.75" customHeight="1" x14ac:dyDescent="0.2">
      <c r="A77" s="1313"/>
      <c r="B77" s="1313"/>
      <c r="C77" s="1347"/>
      <c r="D77" s="1336" t="s">
        <v>654</v>
      </c>
      <c r="E77" s="1337">
        <v>157</v>
      </c>
      <c r="F77" s="1338">
        <v>231</v>
      </c>
      <c r="G77" s="1338">
        <v>3505</v>
      </c>
      <c r="H77" s="1338">
        <v>3417</v>
      </c>
      <c r="I77" s="1339">
        <v>1234.3807526080502</v>
      </c>
      <c r="J77" s="1339">
        <v>1494.4970044709401</v>
      </c>
      <c r="K77" s="1338">
        <v>2684</v>
      </c>
      <c r="L77" s="228"/>
      <c r="M77" s="1340"/>
    </row>
    <row r="78" spans="1:13" ht="9.75" customHeight="1" x14ac:dyDescent="0.2">
      <c r="A78" s="1313"/>
      <c r="B78" s="1313"/>
      <c r="C78" s="1347"/>
      <c r="D78" s="1336" t="s">
        <v>655</v>
      </c>
      <c r="E78" s="1337">
        <v>2692</v>
      </c>
      <c r="F78" s="1338">
        <v>2948</v>
      </c>
      <c r="G78" s="1338">
        <v>17386</v>
      </c>
      <c r="H78" s="1338">
        <v>16032</v>
      </c>
      <c r="I78" s="1339">
        <v>1846.7644973138902</v>
      </c>
      <c r="J78" s="1339">
        <v>2016.77971297007</v>
      </c>
      <c r="K78" s="1338">
        <v>13030</v>
      </c>
      <c r="L78" s="228"/>
      <c r="M78" s="1340"/>
    </row>
    <row r="79" spans="1:13" ht="10.5" customHeight="1" x14ac:dyDescent="0.2">
      <c r="A79" s="1313"/>
      <c r="B79" s="1313"/>
      <c r="C79" s="1347" t="s">
        <v>656</v>
      </c>
      <c r="D79" s="1334"/>
      <c r="E79" s="1322">
        <v>13330</v>
      </c>
      <c r="F79" s="1323">
        <v>15306</v>
      </c>
      <c r="G79" s="1323">
        <v>64042</v>
      </c>
      <c r="H79" s="1323">
        <v>58964</v>
      </c>
      <c r="I79" s="1324">
        <v>877.33948986960002</v>
      </c>
      <c r="J79" s="1324">
        <v>994.49167119738411</v>
      </c>
      <c r="K79" s="1323">
        <v>47086</v>
      </c>
      <c r="L79" s="228"/>
      <c r="M79" s="1340"/>
    </row>
    <row r="80" spans="1:13" ht="10.5" customHeight="1" x14ac:dyDescent="0.2">
      <c r="A80" s="1313"/>
      <c r="B80" s="1313"/>
      <c r="C80" s="1347" t="s">
        <v>393</v>
      </c>
      <c r="D80" s="1334"/>
      <c r="E80" s="1322">
        <v>13</v>
      </c>
      <c r="F80" s="1323">
        <v>14</v>
      </c>
      <c r="G80" s="1323">
        <v>95</v>
      </c>
      <c r="H80" s="1323">
        <v>92</v>
      </c>
      <c r="I80" s="1324">
        <v>1986.43304878049</v>
      </c>
      <c r="J80" s="1324">
        <v>2104.8762195122004</v>
      </c>
      <c r="K80" s="1323">
        <v>82</v>
      </c>
      <c r="L80" s="228"/>
      <c r="M80" s="1340"/>
    </row>
    <row r="81" spans="1:13" ht="9.75" customHeight="1" x14ac:dyDescent="0.2">
      <c r="A81" s="1313"/>
      <c r="B81" s="1313"/>
      <c r="C81" s="1350" t="s">
        <v>707</v>
      </c>
      <c r="D81" s="1351"/>
      <c r="E81" s="1352"/>
      <c r="F81" s="1353"/>
      <c r="G81" s="1353"/>
      <c r="H81" s="1353"/>
      <c r="I81" s="1353"/>
      <c r="J81" s="1523"/>
      <c r="K81" s="1523"/>
      <c r="L81" s="1121"/>
      <c r="M81" s="1340"/>
    </row>
    <row r="82" spans="1:13" ht="9.75" customHeight="1" x14ac:dyDescent="0.2">
      <c r="A82" s="1313"/>
      <c r="B82" s="1313"/>
      <c r="C82" s="1354" t="s">
        <v>657</v>
      </c>
      <c r="D82" s="1351"/>
      <c r="E82" s="1352"/>
      <c r="F82" s="1353"/>
      <c r="G82" s="1353"/>
      <c r="H82" s="1353"/>
      <c r="I82" s="1353"/>
      <c r="J82" s="1381"/>
      <c r="K82" s="1381"/>
      <c r="L82" s="1121"/>
      <c r="M82" s="1313"/>
    </row>
    <row r="83" spans="1:13" s="1360" customFormat="1" ht="9.75" customHeight="1" x14ac:dyDescent="0.2">
      <c r="A83" s="1355"/>
      <c r="B83" s="1356"/>
      <c r="C83" s="1357" t="s">
        <v>658</v>
      </c>
      <c r="D83" s="1351"/>
      <c r="E83" s="1353"/>
      <c r="F83" s="1353"/>
      <c r="G83" s="1353"/>
      <c r="H83" s="171"/>
      <c r="I83" s="1358"/>
      <c r="J83" s="171"/>
      <c r="K83" s="1359"/>
      <c r="L83" s="228"/>
      <c r="M83" s="1340"/>
    </row>
    <row r="84" spans="1:13" ht="13.5" customHeight="1" x14ac:dyDescent="0.2">
      <c r="A84" s="1313"/>
      <c r="B84" s="1313"/>
      <c r="D84" s="1351"/>
      <c r="E84" s="1352"/>
      <c r="F84" s="1353"/>
      <c r="G84" s="1353"/>
      <c r="H84" s="1353"/>
      <c r="I84" s="1353"/>
      <c r="J84" s="1524">
        <f>+[2]MES!$B$2</f>
        <v>43497</v>
      </c>
      <c r="K84" s="1524"/>
      <c r="L84" s="368">
        <v>13</v>
      </c>
      <c r="M84" s="1313"/>
    </row>
  </sheetData>
  <mergeCells count="9">
    <mergeCell ref="J81:K81"/>
    <mergeCell ref="J84:K84"/>
    <mergeCell ref="B1:D1"/>
    <mergeCell ref="C6:D7"/>
    <mergeCell ref="E6:E7"/>
    <mergeCell ref="F6:F7"/>
    <mergeCell ref="G6:G7"/>
    <mergeCell ref="H6:H7"/>
    <mergeCell ref="I6:K6"/>
  </mergeCells>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2">
    <tabColor rgb="FF008080"/>
  </sheetPr>
  <dimension ref="A1:Z60"/>
  <sheetViews>
    <sheetView zoomScaleNormal="100" workbookViewId="0"/>
  </sheetViews>
  <sheetFormatPr defaultRowHeight="12.75" x14ac:dyDescent="0.2"/>
  <cols>
    <col min="1" max="1" width="1" style="131" customWidth="1"/>
    <col min="2" max="2" width="2.5703125" style="131" customWidth="1"/>
    <col min="3" max="3" width="1" style="131" customWidth="1"/>
    <col min="4" max="4" width="18.140625" style="131" customWidth="1"/>
    <col min="5" max="5" width="0.5703125" style="131" customWidth="1"/>
    <col min="6" max="6" width="9.85546875" style="131" customWidth="1"/>
    <col min="7" max="7" width="9" style="131" customWidth="1"/>
    <col min="8" max="8" width="9.7109375" style="131" customWidth="1"/>
    <col min="9" max="9" width="9.42578125" style="131" customWidth="1"/>
    <col min="10" max="10" width="9" style="131" customWidth="1"/>
    <col min="11" max="11" width="10" style="131" customWidth="1"/>
    <col min="12" max="12" width="9.28515625" style="131" customWidth="1"/>
    <col min="13" max="13" width="9.140625" style="131" customWidth="1"/>
    <col min="14" max="14" width="2.5703125" style="131" customWidth="1"/>
    <col min="15" max="15" width="1" style="131" customWidth="1"/>
    <col min="16" max="16384" width="9.140625" style="131"/>
  </cols>
  <sheetData>
    <row r="1" spans="1:15" ht="13.5" customHeight="1" x14ac:dyDescent="0.2">
      <c r="A1" s="130"/>
      <c r="B1" s="229"/>
      <c r="C1" s="229"/>
      <c r="D1" s="229"/>
      <c r="E1" s="218"/>
      <c r="F1" s="218"/>
      <c r="G1" s="218"/>
      <c r="H1" s="218"/>
      <c r="I1" s="218"/>
      <c r="J1" s="218"/>
      <c r="K1" s="1548" t="s">
        <v>313</v>
      </c>
      <c r="L1" s="1548"/>
      <c r="M1" s="1548"/>
      <c r="N1" s="1548"/>
      <c r="O1" s="130"/>
    </row>
    <row r="2" spans="1:15" ht="6" customHeight="1" x14ac:dyDescent="0.2">
      <c r="A2" s="130"/>
      <c r="B2" s="230"/>
      <c r="C2" s="366"/>
      <c r="D2" s="366"/>
      <c r="E2" s="217"/>
      <c r="F2" s="217"/>
      <c r="G2" s="217"/>
      <c r="H2" s="217"/>
      <c r="I2" s="217"/>
      <c r="J2" s="217"/>
      <c r="K2" s="217"/>
      <c r="L2" s="217"/>
      <c r="M2" s="132"/>
      <c r="N2" s="132"/>
      <c r="O2" s="130"/>
    </row>
    <row r="3" spans="1:15" ht="13.5" customHeight="1" thickBot="1" x14ac:dyDescent="0.25">
      <c r="A3" s="130"/>
      <c r="B3" s="231"/>
      <c r="C3" s="133"/>
      <c r="D3" s="133"/>
      <c r="E3" s="133"/>
      <c r="F3" s="132"/>
      <c r="G3" s="132"/>
      <c r="H3" s="132"/>
      <c r="I3" s="132"/>
      <c r="J3" s="132"/>
      <c r="K3" s="525"/>
      <c r="L3" s="525"/>
      <c r="M3" s="525" t="s">
        <v>69</v>
      </c>
      <c r="N3" s="525"/>
      <c r="O3" s="525"/>
    </row>
    <row r="4" spans="1:15" ht="15" customHeight="1" thickBot="1" x14ac:dyDescent="0.25">
      <c r="A4" s="130"/>
      <c r="B4" s="231"/>
      <c r="C4" s="1013" t="s">
        <v>473</v>
      </c>
      <c r="D4" s="243"/>
      <c r="E4" s="243"/>
      <c r="F4" s="243"/>
      <c r="G4" s="243"/>
      <c r="H4" s="243"/>
      <c r="I4" s="243"/>
      <c r="J4" s="243"/>
      <c r="K4" s="243"/>
      <c r="L4" s="243"/>
      <c r="M4" s="244"/>
      <c r="N4" s="525"/>
      <c r="O4" s="525"/>
    </row>
    <row r="5" spans="1:15" ht="7.5" customHeight="1" x14ac:dyDescent="0.2">
      <c r="A5" s="130"/>
      <c r="B5" s="231"/>
      <c r="C5" s="1549" t="s">
        <v>84</v>
      </c>
      <c r="D5" s="1549"/>
      <c r="E5" s="132"/>
      <c r="F5" s="11"/>
      <c r="G5" s="132"/>
      <c r="H5" s="132"/>
      <c r="I5" s="132"/>
      <c r="J5" s="132"/>
      <c r="K5" s="525"/>
      <c r="L5" s="525"/>
      <c r="M5" s="525"/>
      <c r="N5" s="525"/>
      <c r="O5" s="525"/>
    </row>
    <row r="6" spans="1:15" ht="13.5" customHeight="1" x14ac:dyDescent="0.2">
      <c r="A6" s="130"/>
      <c r="B6" s="231"/>
      <c r="C6" s="1550"/>
      <c r="D6" s="1550"/>
      <c r="E6" s="81">
        <v>1999</v>
      </c>
      <c r="F6" s="82">
        <v>2012</v>
      </c>
      <c r="G6" s="82">
        <v>2013</v>
      </c>
      <c r="H6" s="82">
        <v>2014</v>
      </c>
      <c r="I6" s="82">
        <v>2015</v>
      </c>
      <c r="J6" s="82">
        <v>2016</v>
      </c>
      <c r="K6" s="82">
        <v>2017</v>
      </c>
      <c r="L6" s="82">
        <v>2018</v>
      </c>
      <c r="M6" s="82">
        <v>2019</v>
      </c>
      <c r="N6" s="525"/>
      <c r="O6" s="525"/>
    </row>
    <row r="7" spans="1:15" ht="2.25" customHeight="1" x14ac:dyDescent="0.2">
      <c r="A7" s="130"/>
      <c r="B7" s="231"/>
      <c r="C7" s="83"/>
      <c r="D7" s="83"/>
      <c r="E7" s="11"/>
      <c r="F7" s="11"/>
      <c r="G7" s="11"/>
      <c r="H7" s="11"/>
      <c r="I7" s="11"/>
      <c r="J7" s="11"/>
      <c r="K7" s="11"/>
      <c r="L7" s="11"/>
      <c r="M7" s="11"/>
      <c r="N7" s="525"/>
      <c r="O7" s="525"/>
    </row>
    <row r="8" spans="1:15" ht="30" customHeight="1" x14ac:dyDescent="0.2">
      <c r="A8" s="130"/>
      <c r="B8" s="231"/>
      <c r="C8" s="1555" t="s">
        <v>291</v>
      </c>
      <c r="D8" s="1555"/>
      <c r="E8" s="1014"/>
      <c r="F8" s="925">
        <v>485</v>
      </c>
      <c r="G8" s="925">
        <v>485</v>
      </c>
      <c r="H8" s="925">
        <v>505</v>
      </c>
      <c r="I8" s="925">
        <v>505</v>
      </c>
      <c r="J8" s="925">
        <v>530</v>
      </c>
      <c r="K8" s="925">
        <v>557</v>
      </c>
      <c r="L8" s="925">
        <v>580</v>
      </c>
      <c r="M8" s="925">
        <v>600</v>
      </c>
      <c r="N8" s="193"/>
      <c r="O8" s="193"/>
    </row>
    <row r="9" spans="1:15" ht="31.5" customHeight="1" x14ac:dyDescent="0.2">
      <c r="A9" s="130"/>
      <c r="B9" s="233"/>
      <c r="C9" s="192" t="s">
        <v>279</v>
      </c>
      <c r="D9" s="192"/>
      <c r="E9" s="190"/>
      <c r="F9" s="190" t="s">
        <v>278</v>
      </c>
      <c r="G9" s="190" t="s">
        <v>330</v>
      </c>
      <c r="H9" s="190" t="s">
        <v>476</v>
      </c>
      <c r="I9" s="190" t="s">
        <v>330</v>
      </c>
      <c r="J9" s="190" t="s">
        <v>423</v>
      </c>
      <c r="K9" s="190" t="s">
        <v>462</v>
      </c>
      <c r="L9" s="190" t="s">
        <v>474</v>
      </c>
      <c r="M9" s="190" t="s">
        <v>505</v>
      </c>
      <c r="N9" s="191"/>
      <c r="O9" s="191"/>
    </row>
    <row r="10" spans="1:15" s="136" customFormat="1" ht="18" customHeight="1" x14ac:dyDescent="0.2">
      <c r="A10" s="134"/>
      <c r="B10" s="232"/>
      <c r="C10" s="137" t="s">
        <v>277</v>
      </c>
      <c r="D10" s="137"/>
      <c r="E10" s="190"/>
      <c r="F10" s="190" t="s">
        <v>276</v>
      </c>
      <c r="G10" s="190" t="s">
        <v>330</v>
      </c>
      <c r="H10" s="190" t="s">
        <v>507</v>
      </c>
      <c r="I10" s="190" t="s">
        <v>330</v>
      </c>
      <c r="J10" s="190" t="s">
        <v>422</v>
      </c>
      <c r="K10" s="190" t="s">
        <v>461</v>
      </c>
      <c r="L10" s="190" t="s">
        <v>475</v>
      </c>
      <c r="M10" s="190" t="s">
        <v>506</v>
      </c>
      <c r="N10" s="190"/>
      <c r="O10" s="190"/>
    </row>
    <row r="11" spans="1:15" ht="20.25" customHeight="1" thickBot="1" x14ac:dyDescent="0.25">
      <c r="A11" s="130"/>
      <c r="B11" s="231"/>
      <c r="C11" s="527" t="s">
        <v>331</v>
      </c>
      <c r="D11" s="526"/>
      <c r="E11" s="132"/>
      <c r="F11" s="132"/>
      <c r="G11" s="132"/>
      <c r="H11" s="132"/>
      <c r="I11" s="132"/>
      <c r="J11" s="132"/>
      <c r="K11" s="132"/>
      <c r="L11" s="132"/>
      <c r="M11" s="525"/>
      <c r="N11" s="132"/>
      <c r="O11" s="130"/>
    </row>
    <row r="12" spans="1:15" s="136" customFormat="1" ht="13.5" customHeight="1" thickBot="1" x14ac:dyDescent="0.25">
      <c r="A12" s="134"/>
      <c r="B12" s="232"/>
      <c r="C12" s="1013" t="s">
        <v>275</v>
      </c>
      <c r="D12" s="1012"/>
      <c r="E12" s="241"/>
      <c r="F12" s="241"/>
      <c r="G12" s="241"/>
      <c r="H12" s="241"/>
      <c r="I12" s="241"/>
      <c r="J12" s="241"/>
      <c r="K12" s="241"/>
      <c r="L12" s="241"/>
      <c r="M12" s="242"/>
      <c r="N12" s="132"/>
      <c r="O12" s="130"/>
    </row>
    <row r="13" spans="1:15" ht="7.5" customHeight="1" x14ac:dyDescent="0.2">
      <c r="A13" s="130"/>
      <c r="B13" s="231"/>
      <c r="C13" s="1551" t="s">
        <v>272</v>
      </c>
      <c r="D13" s="1551"/>
      <c r="E13" s="138"/>
      <c r="F13" s="138"/>
      <c r="G13" s="139"/>
      <c r="H13" s="139"/>
      <c r="I13" s="139"/>
      <c r="J13" s="139"/>
      <c r="K13" s="139"/>
      <c r="L13" s="139"/>
      <c r="M13" s="139"/>
      <c r="N13" s="132"/>
      <c r="O13" s="130"/>
    </row>
    <row r="14" spans="1:15" ht="13.5" customHeight="1" x14ac:dyDescent="0.2">
      <c r="A14" s="130"/>
      <c r="B14" s="231"/>
      <c r="C14" s="1552"/>
      <c r="D14" s="1552"/>
      <c r="E14" s="138"/>
      <c r="F14" s="138"/>
      <c r="G14" s="1027">
        <v>2014</v>
      </c>
      <c r="H14" s="1553">
        <v>2015</v>
      </c>
      <c r="I14" s="1554"/>
      <c r="J14" s="1553">
        <v>2016</v>
      </c>
      <c r="K14" s="1554"/>
      <c r="L14" s="1553">
        <v>2017</v>
      </c>
      <c r="M14" s="1554"/>
      <c r="N14" s="132"/>
      <c r="O14" s="130"/>
    </row>
    <row r="15" spans="1:15" ht="12.75" customHeight="1" x14ac:dyDescent="0.2">
      <c r="A15" s="130"/>
      <c r="B15" s="231"/>
      <c r="C15" s="138"/>
      <c r="D15" s="138"/>
      <c r="E15" s="138"/>
      <c r="F15" s="138"/>
      <c r="G15" s="647" t="s">
        <v>85</v>
      </c>
      <c r="H15" s="1026" t="s">
        <v>86</v>
      </c>
      <c r="I15" s="439" t="s">
        <v>85</v>
      </c>
      <c r="J15" s="1026" t="s">
        <v>464</v>
      </c>
      <c r="K15" s="1026" t="s">
        <v>492</v>
      </c>
      <c r="L15" s="1026" t="s">
        <v>86</v>
      </c>
      <c r="M15" s="1027" t="s">
        <v>85</v>
      </c>
      <c r="N15" s="132"/>
      <c r="O15" s="130"/>
    </row>
    <row r="16" spans="1:15" ht="4.5" customHeight="1" x14ac:dyDescent="0.2">
      <c r="A16" s="130"/>
      <c r="B16" s="231"/>
      <c r="C16" s="138"/>
      <c r="D16" s="138"/>
      <c r="E16" s="138"/>
      <c r="F16" s="138"/>
      <c r="G16" s="968"/>
      <c r="H16" s="968"/>
      <c r="I16" s="968"/>
      <c r="J16" s="968"/>
      <c r="K16" s="969"/>
      <c r="L16" s="369"/>
      <c r="M16" s="369"/>
      <c r="N16" s="139"/>
      <c r="O16" s="130"/>
    </row>
    <row r="17" spans="1:15" ht="15" customHeight="1" x14ac:dyDescent="0.2">
      <c r="A17" s="130"/>
      <c r="B17" s="231"/>
      <c r="C17" s="211" t="s">
        <v>290</v>
      </c>
      <c r="D17" s="240"/>
      <c r="E17" s="237"/>
      <c r="F17" s="237"/>
      <c r="G17" s="521">
        <v>946.97</v>
      </c>
      <c r="H17" s="873">
        <v>950.9</v>
      </c>
      <c r="I17" s="950">
        <v>952.67243142082441</v>
      </c>
      <c r="J17" s="521">
        <v>957.61</v>
      </c>
      <c r="K17" s="521">
        <v>961.31</v>
      </c>
      <c r="L17" s="867">
        <v>970.88</v>
      </c>
      <c r="M17" s="521">
        <v>972.47</v>
      </c>
      <c r="N17" s="139"/>
      <c r="O17" s="130"/>
    </row>
    <row r="18" spans="1:15" ht="13.5" customHeight="1" x14ac:dyDescent="0.2">
      <c r="A18" s="130"/>
      <c r="B18" s="231"/>
      <c r="C18" s="529" t="s">
        <v>71</v>
      </c>
      <c r="D18" s="140"/>
      <c r="E18" s="138"/>
      <c r="F18" s="138"/>
      <c r="G18" s="522">
        <v>1033.18</v>
      </c>
      <c r="H18" s="866">
        <v>1035.1600000000001</v>
      </c>
      <c r="I18" s="951">
        <v>1034.2916578226188</v>
      </c>
      <c r="J18" s="522">
        <v>1038.3599999999999</v>
      </c>
      <c r="K18" s="522">
        <v>1045.1300000000001</v>
      </c>
      <c r="L18" s="868">
        <v>1050.32</v>
      </c>
      <c r="M18" s="522">
        <v>1052.02</v>
      </c>
      <c r="N18" s="139"/>
      <c r="O18" s="130"/>
    </row>
    <row r="19" spans="1:15" ht="13.5" customHeight="1" x14ac:dyDescent="0.2">
      <c r="A19" s="130"/>
      <c r="B19" s="231"/>
      <c r="C19" s="529" t="s">
        <v>70</v>
      </c>
      <c r="D19" s="140"/>
      <c r="E19" s="138"/>
      <c r="F19" s="138"/>
      <c r="G19" s="522">
        <v>842.98</v>
      </c>
      <c r="H19" s="866">
        <v>849.53</v>
      </c>
      <c r="I19" s="951">
        <v>852.69380865007668</v>
      </c>
      <c r="J19" s="522">
        <v>860.34</v>
      </c>
      <c r="K19" s="522">
        <v>861.16</v>
      </c>
      <c r="L19" s="868">
        <v>876.77</v>
      </c>
      <c r="M19" s="522">
        <v>876.6</v>
      </c>
      <c r="N19" s="139"/>
      <c r="O19" s="130"/>
    </row>
    <row r="20" spans="1:15" ht="6.75" customHeight="1" x14ac:dyDescent="0.2">
      <c r="A20" s="130"/>
      <c r="B20" s="231"/>
      <c r="C20" s="169"/>
      <c r="D20" s="140"/>
      <c r="E20" s="138"/>
      <c r="F20" s="138"/>
      <c r="G20" s="530"/>
      <c r="H20" s="952"/>
      <c r="I20" s="953"/>
      <c r="J20" s="530"/>
      <c r="K20" s="530"/>
      <c r="L20" s="869"/>
      <c r="M20" s="530"/>
      <c r="N20" s="139"/>
      <c r="O20" s="130"/>
    </row>
    <row r="21" spans="1:15" ht="15" customHeight="1" x14ac:dyDescent="0.2">
      <c r="A21" s="130"/>
      <c r="B21" s="231"/>
      <c r="C21" s="211" t="s">
        <v>289</v>
      </c>
      <c r="D21" s="240"/>
      <c r="E21" s="237"/>
      <c r="F21" s="237"/>
      <c r="G21" s="521">
        <v>1124.49</v>
      </c>
      <c r="H21" s="873">
        <v>1140.3699999999999</v>
      </c>
      <c r="I21" s="950">
        <v>1130.3699999999999</v>
      </c>
      <c r="J21" s="521">
        <v>1138.73</v>
      </c>
      <c r="K21" s="521">
        <v>1144.6099999999999</v>
      </c>
      <c r="L21" s="873">
        <v>1148.29</v>
      </c>
      <c r="M21" s="521">
        <v>1150.6199999999999</v>
      </c>
      <c r="N21" s="139"/>
      <c r="O21" s="130"/>
    </row>
    <row r="22" spans="1:15" s="142" customFormat="1" ht="13.5" customHeight="1" x14ac:dyDescent="0.2">
      <c r="A22" s="141"/>
      <c r="B22" s="234"/>
      <c r="C22" s="529" t="s">
        <v>71</v>
      </c>
      <c r="D22" s="140"/>
      <c r="E22" s="138"/>
      <c r="F22" s="138"/>
      <c r="G22" s="522">
        <v>1246.24</v>
      </c>
      <c r="H22" s="866">
        <v>1262.17</v>
      </c>
      <c r="I22" s="951">
        <v>1245.79</v>
      </c>
      <c r="J22" s="522">
        <v>1259.46</v>
      </c>
      <c r="K22" s="522">
        <v>1271.24</v>
      </c>
      <c r="L22" s="866">
        <v>1265.28</v>
      </c>
      <c r="M22" s="522">
        <v>1266.32</v>
      </c>
      <c r="N22" s="138"/>
      <c r="O22" s="141"/>
    </row>
    <row r="23" spans="1:15" s="142" customFormat="1" ht="13.5" customHeight="1" x14ac:dyDescent="0.2">
      <c r="A23" s="141"/>
      <c r="B23" s="234"/>
      <c r="C23" s="529" t="s">
        <v>70</v>
      </c>
      <c r="D23" s="140"/>
      <c r="E23" s="138"/>
      <c r="F23" s="138"/>
      <c r="G23" s="522">
        <v>977.62</v>
      </c>
      <c r="H23" s="866">
        <v>993.84</v>
      </c>
      <c r="I23" s="951">
        <v>989</v>
      </c>
      <c r="J23" s="866">
        <v>993.28</v>
      </c>
      <c r="K23" s="522">
        <v>993.3</v>
      </c>
      <c r="L23" s="868">
        <v>1009.68</v>
      </c>
      <c r="M23" s="522">
        <v>1011.17</v>
      </c>
      <c r="N23" s="138"/>
      <c r="O23" s="141"/>
    </row>
    <row r="24" spans="1:15" ht="15" customHeight="1" x14ac:dyDescent="0.2">
      <c r="A24" s="130"/>
      <c r="B24" s="231"/>
      <c r="C24" s="927" t="s">
        <v>455</v>
      </c>
      <c r="E24" s="138"/>
      <c r="F24" s="138"/>
      <c r="G24" s="926">
        <f t="shared" ref="G24:L24" si="0">+G23/G22</f>
        <v>0.78445564257285916</v>
      </c>
      <c r="H24" s="954">
        <f t="shared" si="0"/>
        <v>0.78740581696601886</v>
      </c>
      <c r="I24" s="955">
        <f t="shared" si="0"/>
        <v>0.79387376684673983</v>
      </c>
      <c r="J24" s="954">
        <f t="shared" si="0"/>
        <v>0.78865545551268001</v>
      </c>
      <c r="K24" s="967">
        <f t="shared" si="0"/>
        <v>0.78136307856895626</v>
      </c>
      <c r="L24" s="1018">
        <f t="shared" si="0"/>
        <v>0.79798937784522006</v>
      </c>
      <c r="M24" s="967">
        <f>+M23/M22</f>
        <v>0.79851064501863667</v>
      </c>
      <c r="N24" s="139"/>
      <c r="O24" s="130"/>
    </row>
    <row r="25" spans="1:15" ht="21.75" customHeight="1" x14ac:dyDescent="0.2">
      <c r="A25" s="130"/>
      <c r="B25" s="231"/>
      <c r="C25" s="211" t="s">
        <v>288</v>
      </c>
      <c r="D25" s="240"/>
      <c r="E25" s="237"/>
      <c r="F25" s="237"/>
      <c r="G25" s="523">
        <f t="shared" ref="G25:K25" si="1">+G17/G21*100</f>
        <v>84.21328780158116</v>
      </c>
      <c r="H25" s="956">
        <f t="shared" si="1"/>
        <v>83.385217078667452</v>
      </c>
      <c r="I25" s="957">
        <f t="shared" si="1"/>
        <v>84.279698808427725</v>
      </c>
      <c r="J25" s="956">
        <f t="shared" si="1"/>
        <v>84.094561485163297</v>
      </c>
      <c r="K25" s="523">
        <f t="shared" si="1"/>
        <v>83.985811761211252</v>
      </c>
      <c r="L25" s="870">
        <f>+L17/L21*100</f>
        <v>84.550070104241954</v>
      </c>
      <c r="M25" s="523">
        <f>+M17/M21*100</f>
        <v>84.51704298552086</v>
      </c>
      <c r="N25" s="139"/>
      <c r="O25" s="130"/>
    </row>
    <row r="26" spans="1:15" ht="13.5" customHeight="1" x14ac:dyDescent="0.2">
      <c r="A26" s="130"/>
      <c r="B26" s="231"/>
      <c r="C26" s="529" t="s">
        <v>71</v>
      </c>
      <c r="D26" s="140"/>
      <c r="E26" s="138"/>
      <c r="F26" s="138"/>
      <c r="G26" s="696">
        <f t="shared" ref="G26:K26" si="2">+G18/G22*100</f>
        <v>82.903774553858014</v>
      </c>
      <c r="H26" s="958">
        <f t="shared" si="2"/>
        <v>82.014308690588436</v>
      </c>
      <c r="I26" s="959">
        <f t="shared" si="2"/>
        <v>83.022953934661444</v>
      </c>
      <c r="J26" s="958">
        <f t="shared" si="2"/>
        <v>82.444857319803717</v>
      </c>
      <c r="K26" s="696">
        <f t="shared" si="2"/>
        <v>82.213429407507647</v>
      </c>
      <c r="L26" s="871">
        <f t="shared" ref="L26:M26" si="3">+L18/L22*100</f>
        <v>83.010875063227104</v>
      </c>
      <c r="M26" s="696">
        <f t="shared" si="3"/>
        <v>83.076947375071072</v>
      </c>
      <c r="N26" s="139"/>
      <c r="O26" s="130"/>
    </row>
    <row r="27" spans="1:15" ht="13.5" customHeight="1" x14ac:dyDescent="0.2">
      <c r="A27" s="130"/>
      <c r="B27" s="231"/>
      <c r="C27" s="529" t="s">
        <v>70</v>
      </c>
      <c r="D27" s="140"/>
      <c r="E27" s="138"/>
      <c r="F27" s="138"/>
      <c r="G27" s="696">
        <f t="shared" ref="G27:K27" si="4">+G19/G23*100</f>
        <v>86.227777664123067</v>
      </c>
      <c r="H27" s="958">
        <f t="shared" si="4"/>
        <v>85.479554052966265</v>
      </c>
      <c r="I27" s="959">
        <f t="shared" si="4"/>
        <v>86.217776405467816</v>
      </c>
      <c r="J27" s="958">
        <f t="shared" si="4"/>
        <v>86.616059922680421</v>
      </c>
      <c r="K27" s="696">
        <f t="shared" si="4"/>
        <v>86.696869022450414</v>
      </c>
      <c r="L27" s="871">
        <f t="shared" ref="L27:M27" si="5">+L19/L23*100</f>
        <v>86.836423421281992</v>
      </c>
      <c r="M27" s="696">
        <f t="shared" si="5"/>
        <v>86.69165422233651</v>
      </c>
      <c r="N27" s="139"/>
      <c r="O27" s="130"/>
    </row>
    <row r="28" spans="1:15" ht="6.75" customHeight="1" x14ac:dyDescent="0.2">
      <c r="A28" s="130"/>
      <c r="B28" s="231"/>
      <c r="C28" s="169"/>
      <c r="D28" s="140"/>
      <c r="E28" s="138"/>
      <c r="F28" s="138"/>
      <c r="G28" s="524"/>
      <c r="H28" s="960"/>
      <c r="I28" s="961"/>
      <c r="J28" s="960"/>
      <c r="K28" s="524"/>
      <c r="L28" s="872"/>
      <c r="M28" s="524"/>
      <c r="N28" s="139"/>
      <c r="O28" s="130"/>
    </row>
    <row r="29" spans="1:15" ht="23.25" customHeight="1" x14ac:dyDescent="0.2">
      <c r="A29" s="130"/>
      <c r="B29" s="231"/>
      <c r="C29" s="1535" t="s">
        <v>287</v>
      </c>
      <c r="D29" s="1535"/>
      <c r="E29" s="1535"/>
      <c r="F29" s="1535"/>
      <c r="G29" s="521">
        <v>19.600000000000001</v>
      </c>
      <c r="H29" s="873">
        <v>21.4</v>
      </c>
      <c r="I29" s="950">
        <v>21.1</v>
      </c>
      <c r="J29" s="873">
        <v>25.3</v>
      </c>
      <c r="K29" s="521">
        <v>23.3</v>
      </c>
      <c r="L29" s="867">
        <v>25.7</v>
      </c>
      <c r="M29" s="521">
        <v>21.6</v>
      </c>
      <c r="N29" s="139"/>
      <c r="O29" s="130"/>
    </row>
    <row r="30" spans="1:15" ht="13.5" customHeight="1" x14ac:dyDescent="0.2">
      <c r="A30" s="141"/>
      <c r="B30" s="234"/>
      <c r="C30" s="529" t="s">
        <v>274</v>
      </c>
      <c r="D30" s="140"/>
      <c r="E30" s="138"/>
      <c r="F30" s="138"/>
      <c r="G30" s="522">
        <v>15.1</v>
      </c>
      <c r="H30" s="866">
        <v>16.899999999999999</v>
      </c>
      <c r="I30" s="951">
        <v>17</v>
      </c>
      <c r="J30" s="866">
        <v>19.7</v>
      </c>
      <c r="K30" s="522">
        <v>18.5</v>
      </c>
      <c r="L30" s="866">
        <v>21.2</v>
      </c>
      <c r="M30" s="522">
        <v>17.2</v>
      </c>
      <c r="O30" s="130"/>
    </row>
    <row r="31" spans="1:15" ht="13.5" customHeight="1" x14ac:dyDescent="0.2">
      <c r="A31" s="130"/>
      <c r="B31" s="231"/>
      <c r="C31" s="529" t="s">
        <v>273</v>
      </c>
      <c r="D31" s="140"/>
      <c r="E31" s="138"/>
      <c r="F31" s="138"/>
      <c r="G31" s="522">
        <v>25</v>
      </c>
      <c r="H31" s="866">
        <v>26.9</v>
      </c>
      <c r="I31" s="951">
        <v>26.2</v>
      </c>
      <c r="J31" s="866">
        <v>32</v>
      </c>
      <c r="K31" s="522">
        <v>28.9</v>
      </c>
      <c r="L31" s="866">
        <v>30.9</v>
      </c>
      <c r="M31" s="522">
        <v>26.8</v>
      </c>
      <c r="N31" s="139"/>
      <c r="O31" s="130"/>
    </row>
    <row r="32" spans="1:15" ht="20.25" customHeight="1" thickBot="1" x14ac:dyDescent="0.25">
      <c r="A32" s="130"/>
      <c r="B32" s="231"/>
      <c r="C32" s="169"/>
      <c r="D32" s="140"/>
      <c r="E32" s="138"/>
      <c r="F32" s="138"/>
      <c r="G32" s="1106"/>
      <c r="H32" s="1545"/>
      <c r="I32" s="1545"/>
      <c r="J32" s="1545"/>
      <c r="K32" s="1545"/>
      <c r="L32" s="1546"/>
      <c r="M32" s="1546"/>
      <c r="N32" s="139"/>
      <c r="O32" s="130"/>
    </row>
    <row r="33" spans="1:26" ht="30.75" customHeight="1" thickBot="1" x14ac:dyDescent="0.25">
      <c r="A33" s="130"/>
      <c r="B33" s="231"/>
      <c r="C33" s="1537" t="s">
        <v>472</v>
      </c>
      <c r="D33" s="1538"/>
      <c r="E33" s="1538"/>
      <c r="F33" s="1538"/>
      <c r="G33" s="1538"/>
      <c r="H33" s="1538"/>
      <c r="I33" s="1538"/>
      <c r="J33" s="1538"/>
      <c r="K33" s="1538"/>
      <c r="L33" s="1538"/>
      <c r="M33" s="1539"/>
      <c r="N33" s="184"/>
      <c r="O33" s="130"/>
    </row>
    <row r="34" spans="1:26" ht="7.5" customHeight="1" x14ac:dyDescent="0.2">
      <c r="A34" s="130"/>
      <c r="B34" s="231"/>
      <c r="C34" s="1540" t="s">
        <v>272</v>
      </c>
      <c r="D34" s="1540"/>
      <c r="E34" s="187"/>
      <c r="F34" s="186"/>
      <c r="G34" s="143"/>
      <c r="H34" s="143"/>
      <c r="I34" s="143"/>
      <c r="J34" s="143"/>
      <c r="K34" s="143"/>
      <c r="L34" s="143"/>
      <c r="M34" s="143"/>
      <c r="N34" s="184"/>
      <c r="O34" s="130"/>
      <c r="P34" s="136"/>
      <c r="Q34" s="136"/>
      <c r="R34" s="136"/>
      <c r="S34" s="136"/>
      <c r="T34" s="136"/>
      <c r="U34" s="136"/>
      <c r="V34" s="136"/>
      <c r="X34" s="136"/>
      <c r="Y34" s="136"/>
      <c r="Z34" s="136"/>
    </row>
    <row r="35" spans="1:26" ht="36" customHeight="1" x14ac:dyDescent="0.2">
      <c r="A35" s="130"/>
      <c r="B35" s="231"/>
      <c r="C35" s="1541"/>
      <c r="D35" s="1541"/>
      <c r="E35" s="189"/>
      <c r="F35" s="189"/>
      <c r="G35" s="189"/>
      <c r="H35" s="1542" t="s">
        <v>271</v>
      </c>
      <c r="I35" s="1543"/>
      <c r="J35" s="1544" t="s">
        <v>270</v>
      </c>
      <c r="K35" s="1543"/>
      <c r="L35" s="1544" t="s">
        <v>269</v>
      </c>
      <c r="M35" s="1542"/>
      <c r="N35" s="184"/>
      <c r="O35" s="130"/>
    </row>
    <row r="36" spans="1:26" s="136" customFormat="1" ht="22.5" customHeight="1" x14ac:dyDescent="0.2">
      <c r="A36" s="134"/>
      <c r="B36" s="232"/>
      <c r="C36" s="189"/>
      <c r="D36" s="189"/>
      <c r="E36" s="189"/>
      <c r="F36" s="189"/>
      <c r="G36" s="189"/>
      <c r="H36" s="852" t="s">
        <v>490</v>
      </c>
      <c r="I36" s="852" t="s">
        <v>491</v>
      </c>
      <c r="J36" s="962" t="s">
        <v>490</v>
      </c>
      <c r="K36" s="852" t="s">
        <v>491</v>
      </c>
      <c r="L36" s="852" t="s">
        <v>490</v>
      </c>
      <c r="M36" s="852" t="s">
        <v>491</v>
      </c>
      <c r="N36" s="188"/>
      <c r="O36" s="134"/>
      <c r="P36" s="131"/>
      <c r="Q36" s="131"/>
      <c r="R36" s="131"/>
      <c r="S36" s="131"/>
      <c r="T36" s="131"/>
      <c r="U36" s="131"/>
      <c r="V36" s="131"/>
      <c r="X36" s="131"/>
      <c r="Y36" s="131"/>
      <c r="Z36" s="131"/>
    </row>
    <row r="37" spans="1:26" ht="15" customHeight="1" x14ac:dyDescent="0.2">
      <c r="A37" s="130"/>
      <c r="B37" s="231"/>
      <c r="C37" s="211" t="s">
        <v>67</v>
      </c>
      <c r="D37" s="236"/>
      <c r="E37" s="237"/>
      <c r="F37" s="238"/>
      <c r="G37" s="239"/>
      <c r="H37" s="1029">
        <v>970.88373451202438</v>
      </c>
      <c r="I37" s="1030">
        <v>972.46966376709361</v>
      </c>
      <c r="J37" s="1030">
        <v>1148.2914829682916</v>
      </c>
      <c r="K37" s="1030">
        <v>1150.6199999999999</v>
      </c>
      <c r="L37" s="1029">
        <v>25.688683741691008</v>
      </c>
      <c r="M37" s="1029">
        <v>21.6</v>
      </c>
      <c r="N37" s="184"/>
      <c r="O37" s="130"/>
      <c r="P37" s="255"/>
      <c r="Q37" s="255"/>
      <c r="R37" s="255"/>
      <c r="S37" s="255"/>
      <c r="T37" s="255"/>
      <c r="U37" s="255"/>
      <c r="V37" s="255"/>
      <c r="X37" s="255"/>
      <c r="Y37" s="255"/>
      <c r="Z37" s="255"/>
    </row>
    <row r="38" spans="1:26" ht="13.5" customHeight="1" x14ac:dyDescent="0.2">
      <c r="A38" s="130"/>
      <c r="B38" s="231"/>
      <c r="C38" s="94" t="s">
        <v>268</v>
      </c>
      <c r="D38" s="195"/>
      <c r="E38" s="195"/>
      <c r="F38" s="195"/>
      <c r="G38" s="195"/>
      <c r="H38" s="970">
        <v>965.36745367644505</v>
      </c>
      <c r="I38" s="970">
        <v>980.97315962468258</v>
      </c>
      <c r="J38" s="970">
        <v>1248.6474466198831</v>
      </c>
      <c r="K38" s="970">
        <v>1278.28</v>
      </c>
      <c r="L38" s="1028">
        <v>15.561935393196169</v>
      </c>
      <c r="M38" s="1028">
        <v>13.4</v>
      </c>
      <c r="N38" s="864"/>
      <c r="O38" s="783"/>
      <c r="P38" s="255"/>
      <c r="Q38" s="255"/>
      <c r="R38" s="255"/>
      <c r="S38" s="255"/>
      <c r="T38" s="255"/>
      <c r="U38" s="255"/>
      <c r="V38" s="255"/>
      <c r="X38" s="255"/>
      <c r="Y38" s="255"/>
      <c r="Z38" s="255"/>
    </row>
    <row r="39" spans="1:26" ht="13.5" customHeight="1" x14ac:dyDescent="0.2">
      <c r="A39" s="130"/>
      <c r="B39" s="231"/>
      <c r="C39" s="94" t="s">
        <v>267</v>
      </c>
      <c r="D39" s="195"/>
      <c r="E39" s="195"/>
      <c r="F39" s="195"/>
      <c r="G39" s="195"/>
      <c r="H39" s="970">
        <v>900.74964140609848</v>
      </c>
      <c r="I39" s="970">
        <v>901.79679690489206</v>
      </c>
      <c r="J39" s="970">
        <v>1054.8051349212726</v>
      </c>
      <c r="K39" s="970">
        <v>1059.52</v>
      </c>
      <c r="L39" s="1028">
        <v>28.545356091442258</v>
      </c>
      <c r="M39" s="1028">
        <v>24.4</v>
      </c>
      <c r="N39" s="864"/>
      <c r="O39" s="783"/>
      <c r="P39" s="255"/>
      <c r="Q39" s="255"/>
      <c r="R39" s="255"/>
      <c r="S39" s="255"/>
      <c r="T39" s="255"/>
      <c r="U39" s="255"/>
      <c r="V39" s="255"/>
      <c r="X39" s="255"/>
      <c r="Y39" s="255"/>
      <c r="Z39" s="255"/>
    </row>
    <row r="40" spans="1:26" ht="13.5" customHeight="1" x14ac:dyDescent="0.2">
      <c r="A40" s="130"/>
      <c r="B40" s="231"/>
      <c r="C40" s="94" t="s">
        <v>266</v>
      </c>
      <c r="D40" s="185"/>
      <c r="E40" s="185"/>
      <c r="F40" s="185"/>
      <c r="G40" s="185"/>
      <c r="H40" s="970">
        <v>2035.0550180501598</v>
      </c>
      <c r="I40" s="970">
        <v>2018.0060589065329</v>
      </c>
      <c r="J40" s="970">
        <v>2863.9599752004192</v>
      </c>
      <c r="K40" s="970">
        <v>2896.92</v>
      </c>
      <c r="L40" s="1028">
        <v>1.3296260462495679</v>
      </c>
      <c r="M40" s="1028">
        <v>0.6</v>
      </c>
      <c r="N40" s="864"/>
      <c r="O40" s="783"/>
      <c r="P40" s="255"/>
      <c r="Q40" s="255"/>
      <c r="R40" s="255"/>
      <c r="S40" s="255"/>
      <c r="T40" s="255"/>
      <c r="U40" s="255"/>
      <c r="V40" s="255"/>
      <c r="X40" s="255"/>
      <c r="Y40" s="255"/>
      <c r="Z40" s="255"/>
    </row>
    <row r="41" spans="1:26" ht="13.5" customHeight="1" x14ac:dyDescent="0.2">
      <c r="A41" s="130"/>
      <c r="B41" s="231"/>
      <c r="C41" s="94" t="s">
        <v>265</v>
      </c>
      <c r="D41" s="185"/>
      <c r="E41" s="185"/>
      <c r="F41" s="185"/>
      <c r="G41" s="185"/>
      <c r="H41" s="970">
        <v>946.26738008903226</v>
      </c>
      <c r="I41" s="970">
        <v>915.06868106643742</v>
      </c>
      <c r="J41" s="970">
        <v>1155.1259944037945</v>
      </c>
      <c r="K41" s="970">
        <v>1117.92</v>
      </c>
      <c r="L41" s="1028">
        <v>16.491620963989654</v>
      </c>
      <c r="M41" s="1028">
        <v>16.3</v>
      </c>
      <c r="N41" s="864"/>
      <c r="O41" s="783"/>
      <c r="P41" s="255"/>
      <c r="Q41" s="255"/>
      <c r="R41" s="255"/>
      <c r="S41" s="255"/>
      <c r="T41" s="255"/>
      <c r="U41" s="255"/>
      <c r="V41" s="255"/>
      <c r="X41" s="255"/>
      <c r="Y41" s="255"/>
      <c r="Z41" s="255"/>
    </row>
    <row r="42" spans="1:26" ht="13.5" customHeight="1" x14ac:dyDescent="0.2">
      <c r="A42" s="130"/>
      <c r="B42" s="231"/>
      <c r="C42" s="94" t="s">
        <v>264</v>
      </c>
      <c r="D42" s="185"/>
      <c r="E42" s="185"/>
      <c r="F42" s="185"/>
      <c r="G42" s="185"/>
      <c r="H42" s="970">
        <v>877.9501502443419</v>
      </c>
      <c r="I42" s="970">
        <v>857.95507822551303</v>
      </c>
      <c r="J42" s="970">
        <v>997.01639644344687</v>
      </c>
      <c r="K42" s="970">
        <v>967.99</v>
      </c>
      <c r="L42" s="1028">
        <v>32.034194685279296</v>
      </c>
      <c r="M42" s="1028">
        <v>24.4</v>
      </c>
      <c r="N42" s="864"/>
      <c r="O42" s="783"/>
      <c r="P42" s="255"/>
      <c r="Q42" s="255"/>
      <c r="R42" s="255"/>
      <c r="S42" s="255"/>
      <c r="T42" s="255"/>
      <c r="U42" s="255"/>
      <c r="V42" s="255"/>
      <c r="X42" s="255"/>
      <c r="Y42" s="255"/>
      <c r="Z42" s="255"/>
    </row>
    <row r="43" spans="1:26" ht="13.5" customHeight="1" x14ac:dyDescent="0.2">
      <c r="A43" s="130"/>
      <c r="B43" s="231"/>
      <c r="C43" s="94" t="s">
        <v>327</v>
      </c>
      <c r="D43" s="185"/>
      <c r="E43" s="185"/>
      <c r="F43" s="185"/>
      <c r="G43" s="185"/>
      <c r="H43" s="970">
        <v>941.30124061454853</v>
      </c>
      <c r="I43" s="970">
        <v>949.74061100352014</v>
      </c>
      <c r="J43" s="970">
        <v>1112.4589854423934</v>
      </c>
      <c r="K43" s="970">
        <v>1111.03</v>
      </c>
      <c r="L43" s="1028">
        <v>23.850394366882771</v>
      </c>
      <c r="M43" s="1028">
        <v>20.100000000000001</v>
      </c>
      <c r="N43" s="864"/>
      <c r="O43" s="783"/>
      <c r="P43" s="255"/>
      <c r="Q43" s="255"/>
      <c r="R43" s="255"/>
      <c r="S43" s="255"/>
      <c r="T43" s="255"/>
      <c r="U43" s="255"/>
      <c r="V43" s="255"/>
      <c r="X43" s="255"/>
      <c r="Y43" s="255"/>
      <c r="Z43" s="255"/>
    </row>
    <row r="44" spans="1:26" ht="13.5" customHeight="1" x14ac:dyDescent="0.2">
      <c r="A44" s="130"/>
      <c r="B44" s="231"/>
      <c r="C44" s="94" t="s">
        <v>263</v>
      </c>
      <c r="D44" s="94"/>
      <c r="E44" s="94"/>
      <c r="F44" s="94"/>
      <c r="G44" s="94"/>
      <c r="H44" s="970">
        <v>1085.7801499595662</v>
      </c>
      <c r="I44" s="970">
        <v>1086.5435832506896</v>
      </c>
      <c r="J44" s="970">
        <v>1488.3960059763269</v>
      </c>
      <c r="K44" s="970">
        <v>1487.98</v>
      </c>
      <c r="L44" s="1028">
        <v>15.621732831520923</v>
      </c>
      <c r="M44" s="1028">
        <v>14.6</v>
      </c>
      <c r="N44" s="864"/>
      <c r="O44" s="783"/>
      <c r="P44" s="255"/>
      <c r="Q44" s="255"/>
      <c r="R44" s="255"/>
      <c r="S44" s="255"/>
      <c r="T44" s="255"/>
      <c r="U44" s="255"/>
      <c r="V44" s="255"/>
      <c r="X44" s="255"/>
      <c r="Y44" s="255"/>
      <c r="Z44" s="255"/>
    </row>
    <row r="45" spans="1:26" ht="13.5" customHeight="1" x14ac:dyDescent="0.2">
      <c r="A45" s="130"/>
      <c r="B45" s="231"/>
      <c r="C45" s="94" t="s">
        <v>262</v>
      </c>
      <c r="D45" s="185"/>
      <c r="E45" s="185"/>
      <c r="F45" s="185"/>
      <c r="G45" s="185"/>
      <c r="H45" s="970">
        <v>755.01583893380518</v>
      </c>
      <c r="I45" s="970">
        <v>722.54252495894411</v>
      </c>
      <c r="J45" s="970">
        <v>841.89083228155312</v>
      </c>
      <c r="K45" s="970">
        <v>788.16</v>
      </c>
      <c r="L45" s="1028">
        <v>42.350795961678486</v>
      </c>
      <c r="M45" s="1028">
        <v>35.9</v>
      </c>
      <c r="N45" s="864"/>
      <c r="O45" s="783"/>
      <c r="P45" s="255"/>
      <c r="Q45" s="255"/>
      <c r="R45" s="255"/>
      <c r="S45" s="255"/>
      <c r="T45" s="255"/>
      <c r="U45" s="255"/>
      <c r="V45" s="255"/>
      <c r="X45" s="255"/>
      <c r="Y45" s="255"/>
      <c r="Z45" s="255"/>
    </row>
    <row r="46" spans="1:26" ht="13.5" customHeight="1" x14ac:dyDescent="0.2">
      <c r="A46" s="130"/>
      <c r="B46" s="231"/>
      <c r="C46" s="94" t="s">
        <v>261</v>
      </c>
      <c r="D46" s="185"/>
      <c r="E46" s="185"/>
      <c r="F46" s="185"/>
      <c r="G46" s="185"/>
      <c r="H46" s="970">
        <v>1594.2912192212873</v>
      </c>
      <c r="I46" s="970">
        <v>1621.5784753713549</v>
      </c>
      <c r="J46" s="970">
        <v>1858.2684791564845</v>
      </c>
      <c r="K46" s="970">
        <v>1916.47</v>
      </c>
      <c r="L46" s="1028">
        <v>7.0907078173851685</v>
      </c>
      <c r="M46" s="1028">
        <v>4.5999999999999996</v>
      </c>
      <c r="N46" s="864"/>
      <c r="O46" s="783"/>
      <c r="P46" s="255"/>
      <c r="Q46" s="255"/>
      <c r="R46" s="255"/>
      <c r="S46" s="255"/>
      <c r="T46" s="255"/>
      <c r="U46" s="255"/>
      <c r="V46" s="255"/>
      <c r="X46" s="255"/>
      <c r="Y46" s="255"/>
      <c r="Z46" s="255"/>
    </row>
    <row r="47" spans="1:26" ht="13.5" customHeight="1" x14ac:dyDescent="0.2">
      <c r="A47" s="130"/>
      <c r="B47" s="231"/>
      <c r="C47" s="94" t="s">
        <v>260</v>
      </c>
      <c r="D47" s="185"/>
      <c r="E47" s="185"/>
      <c r="F47" s="185"/>
      <c r="G47" s="185"/>
      <c r="H47" s="970">
        <v>1554.7460013621985</v>
      </c>
      <c r="I47" s="970">
        <v>1573.8807150282423</v>
      </c>
      <c r="J47" s="970">
        <v>2163.4768364874917</v>
      </c>
      <c r="K47" s="970">
        <v>2219.5700000000002</v>
      </c>
      <c r="L47" s="1028">
        <v>2.2416867478449904</v>
      </c>
      <c r="M47" s="1028">
        <v>1.3</v>
      </c>
      <c r="N47" s="864"/>
      <c r="O47" s="783"/>
      <c r="P47" s="255"/>
      <c r="Q47" s="255"/>
      <c r="R47" s="255"/>
      <c r="S47" s="255"/>
      <c r="T47" s="255"/>
      <c r="U47" s="255"/>
      <c r="V47" s="255"/>
      <c r="X47" s="255"/>
      <c r="Y47" s="255"/>
      <c r="Z47" s="255"/>
    </row>
    <row r="48" spans="1:26" ht="13.5" customHeight="1" x14ac:dyDescent="0.2">
      <c r="A48" s="130"/>
      <c r="B48" s="231"/>
      <c r="C48" s="94" t="s">
        <v>259</v>
      </c>
      <c r="D48" s="185"/>
      <c r="E48" s="185"/>
      <c r="F48" s="185"/>
      <c r="G48" s="185"/>
      <c r="H48" s="970">
        <v>1018.214242628694</v>
      </c>
      <c r="I48" s="970">
        <v>1104.4630403560257</v>
      </c>
      <c r="J48" s="970">
        <v>1136.4550148904539</v>
      </c>
      <c r="K48" s="970">
        <v>1218.3399999999999</v>
      </c>
      <c r="L48" s="1028">
        <v>25.74345967449046</v>
      </c>
      <c r="M48" s="1028">
        <v>19.100000000000001</v>
      </c>
      <c r="N48" s="864"/>
      <c r="O48" s="783"/>
      <c r="P48" s="255"/>
      <c r="Q48" s="255"/>
      <c r="R48" s="255"/>
      <c r="S48" s="255"/>
      <c r="T48" s="255"/>
      <c r="U48" s="255"/>
      <c r="V48" s="255"/>
      <c r="X48" s="255"/>
      <c r="Y48" s="255"/>
      <c r="Z48" s="255"/>
    </row>
    <row r="49" spans="1:26" ht="13.5" customHeight="1" x14ac:dyDescent="0.2">
      <c r="A49" s="130"/>
      <c r="B49" s="231"/>
      <c r="C49" s="94" t="s">
        <v>258</v>
      </c>
      <c r="D49" s="185"/>
      <c r="E49" s="185"/>
      <c r="F49" s="185"/>
      <c r="G49" s="185"/>
      <c r="H49" s="970">
        <v>1268.8138769758357</v>
      </c>
      <c r="I49" s="970">
        <v>1269.0363381745565</v>
      </c>
      <c r="J49" s="970">
        <v>1413.8486207529058</v>
      </c>
      <c r="K49" s="970">
        <v>1419.13</v>
      </c>
      <c r="L49" s="1028">
        <v>11.406196957446824</v>
      </c>
      <c r="M49" s="1028">
        <v>7.9</v>
      </c>
      <c r="N49" s="864"/>
      <c r="O49" s="783"/>
      <c r="P49" s="255"/>
      <c r="Q49" s="255"/>
      <c r="R49" s="255"/>
      <c r="S49" s="255"/>
      <c r="T49" s="255"/>
      <c r="U49" s="255"/>
      <c r="V49" s="255"/>
      <c r="X49" s="255"/>
      <c r="Y49" s="255"/>
      <c r="Z49" s="255"/>
    </row>
    <row r="50" spans="1:26" ht="13.5" customHeight="1" x14ac:dyDescent="0.2">
      <c r="A50" s="130"/>
      <c r="B50" s="231"/>
      <c r="C50" s="94" t="s">
        <v>257</v>
      </c>
      <c r="D50" s="185"/>
      <c r="E50" s="185"/>
      <c r="F50" s="185"/>
      <c r="G50" s="185"/>
      <c r="H50" s="970">
        <v>785.65107954157781</v>
      </c>
      <c r="I50" s="970">
        <v>789.45217532193783</v>
      </c>
      <c r="J50" s="970">
        <v>909.1304731444128</v>
      </c>
      <c r="K50" s="970">
        <v>932.05</v>
      </c>
      <c r="L50" s="1028">
        <v>30.422716889629875</v>
      </c>
      <c r="M50" s="1028">
        <v>28.8</v>
      </c>
      <c r="N50" s="864"/>
      <c r="O50" s="783"/>
      <c r="P50" s="255"/>
      <c r="Q50" s="255"/>
      <c r="R50" s="255"/>
      <c r="S50" s="255"/>
      <c r="T50" s="255"/>
      <c r="U50" s="255"/>
      <c r="V50" s="255"/>
      <c r="X50" s="255"/>
      <c r="Y50" s="255"/>
      <c r="Z50" s="255"/>
    </row>
    <row r="51" spans="1:26" ht="13.5" customHeight="1" x14ac:dyDescent="0.2">
      <c r="A51" s="130"/>
      <c r="B51" s="231"/>
      <c r="C51" s="94" t="s">
        <v>256</v>
      </c>
      <c r="D51" s="185"/>
      <c r="E51" s="185"/>
      <c r="F51" s="185"/>
      <c r="G51" s="185"/>
      <c r="H51" s="970">
        <v>1190.8787650979687</v>
      </c>
      <c r="I51" s="970">
        <v>1182.3945068589362</v>
      </c>
      <c r="J51" s="970">
        <v>1282.0578960133212</v>
      </c>
      <c r="K51" s="970">
        <v>1281.3599999999999</v>
      </c>
      <c r="L51" s="1028">
        <v>15.757747051981005</v>
      </c>
      <c r="M51" s="1028">
        <v>9.4</v>
      </c>
      <c r="N51" s="864"/>
      <c r="O51" s="783"/>
      <c r="P51" s="255"/>
      <c r="Q51" s="255"/>
      <c r="R51" s="255"/>
      <c r="S51" s="255"/>
      <c r="T51" s="255"/>
      <c r="U51" s="255"/>
      <c r="V51" s="255"/>
      <c r="X51" s="255"/>
      <c r="Y51" s="255"/>
      <c r="Z51" s="255"/>
    </row>
    <row r="52" spans="1:26" ht="13.5" customHeight="1" x14ac:dyDescent="0.2">
      <c r="A52" s="130"/>
      <c r="B52" s="231"/>
      <c r="C52" s="94" t="s">
        <v>255</v>
      </c>
      <c r="D52" s="185"/>
      <c r="E52" s="185"/>
      <c r="F52" s="185"/>
      <c r="G52" s="185"/>
      <c r="H52" s="970">
        <v>800.64724718592788</v>
      </c>
      <c r="I52" s="970">
        <v>814.26903793569113</v>
      </c>
      <c r="J52" s="970">
        <v>894.33002563150194</v>
      </c>
      <c r="K52" s="970">
        <v>905.39</v>
      </c>
      <c r="L52" s="1028">
        <v>29.966149307247154</v>
      </c>
      <c r="M52" s="1028">
        <v>24.8</v>
      </c>
      <c r="N52" s="864"/>
      <c r="O52" s="783"/>
      <c r="P52" s="255"/>
      <c r="Q52" s="255"/>
      <c r="R52" s="255"/>
      <c r="S52" s="255"/>
      <c r="T52" s="255"/>
      <c r="U52" s="255"/>
      <c r="V52" s="255"/>
      <c r="X52" s="255"/>
      <c r="Y52" s="255"/>
      <c r="Z52" s="255"/>
    </row>
    <row r="53" spans="1:26" ht="13.5" customHeight="1" x14ac:dyDescent="0.2">
      <c r="A53" s="130"/>
      <c r="B53" s="231"/>
      <c r="C53" s="94" t="s">
        <v>254</v>
      </c>
      <c r="D53" s="185"/>
      <c r="E53" s="185"/>
      <c r="F53" s="185"/>
      <c r="G53" s="185"/>
      <c r="H53" s="970">
        <v>1378.6097070343765</v>
      </c>
      <c r="I53" s="970">
        <v>1450.3421615442032</v>
      </c>
      <c r="J53" s="970">
        <v>1538.5852795374631</v>
      </c>
      <c r="K53" s="970">
        <v>1616.94</v>
      </c>
      <c r="L53" s="1028">
        <v>27.854837660286634</v>
      </c>
      <c r="M53" s="1028">
        <v>19.7</v>
      </c>
      <c r="N53" s="864"/>
      <c r="O53" s="783"/>
      <c r="P53" s="255"/>
      <c r="Q53" s="255"/>
      <c r="R53" s="255"/>
      <c r="S53" s="255"/>
      <c r="T53" s="255"/>
      <c r="U53" s="255"/>
      <c r="V53" s="255"/>
      <c r="X53" s="255"/>
      <c r="Y53" s="255"/>
      <c r="Z53" s="255"/>
    </row>
    <row r="54" spans="1:26" ht="13.5" customHeight="1" x14ac:dyDescent="0.2">
      <c r="A54" s="130"/>
      <c r="B54" s="231"/>
      <c r="C54" s="94" t="s">
        <v>109</v>
      </c>
      <c r="D54" s="185"/>
      <c r="E54" s="185"/>
      <c r="F54" s="185"/>
      <c r="G54" s="185"/>
      <c r="H54" s="970">
        <v>959.81231133306574</v>
      </c>
      <c r="I54" s="970">
        <v>960.46702350550424</v>
      </c>
      <c r="J54" s="970">
        <v>1062.0618322312571</v>
      </c>
      <c r="K54" s="970">
        <v>1073.17</v>
      </c>
      <c r="L54" s="1028">
        <v>34.598019820502458</v>
      </c>
      <c r="M54" s="1028">
        <v>26.9</v>
      </c>
      <c r="N54" s="864"/>
      <c r="O54" s="783"/>
      <c r="P54" s="255"/>
      <c r="Q54" s="255"/>
      <c r="R54" s="255"/>
      <c r="S54" s="255"/>
      <c r="T54" s="255"/>
      <c r="U54" s="255"/>
      <c r="V54" s="255"/>
      <c r="X54" s="255"/>
      <c r="Y54" s="255"/>
      <c r="Z54" s="255"/>
    </row>
    <row r="55" spans="1:26" ht="13.5" customHeight="1" x14ac:dyDescent="0.2">
      <c r="A55" s="130"/>
      <c r="B55" s="231"/>
      <c r="C55" s="183" t="s">
        <v>493</v>
      </c>
      <c r="D55" s="132"/>
      <c r="E55" s="133"/>
      <c r="F55" s="182"/>
      <c r="G55" s="144"/>
      <c r="H55" s="974"/>
      <c r="I55" s="974"/>
      <c r="J55" s="974"/>
      <c r="K55" s="974"/>
      <c r="L55" s="974"/>
      <c r="M55" s="974"/>
      <c r="N55" s="974"/>
      <c r="O55" s="130"/>
    </row>
    <row r="56" spans="1:26" ht="13.5" customHeight="1" x14ac:dyDescent="0.2">
      <c r="A56" s="130"/>
      <c r="B56" s="231"/>
      <c r="C56" s="1547" t="s">
        <v>480</v>
      </c>
      <c r="D56" s="1547"/>
      <c r="E56" s="1547"/>
      <c r="F56" s="1547"/>
      <c r="G56" s="1547"/>
      <c r="H56" s="1547"/>
      <c r="I56" s="1547"/>
      <c r="J56" s="1547"/>
      <c r="K56" s="1547"/>
      <c r="L56" s="1547"/>
      <c r="M56" s="1547"/>
      <c r="N56" s="1547"/>
      <c r="O56" s="130"/>
    </row>
    <row r="57" spans="1:26" ht="13.5" customHeight="1" x14ac:dyDescent="0.2">
      <c r="A57" s="130"/>
      <c r="B57" s="235">
        <v>14</v>
      </c>
      <c r="C57" s="1536">
        <v>43497</v>
      </c>
      <c r="D57" s="1536"/>
      <c r="E57" s="132"/>
      <c r="F57" s="132"/>
      <c r="G57" s="132"/>
      <c r="H57" s="132"/>
      <c r="I57" s="132"/>
      <c r="J57" s="132"/>
      <c r="K57" s="132"/>
      <c r="L57" s="132"/>
      <c r="M57" s="132"/>
      <c r="O57" s="130"/>
    </row>
    <row r="60" spans="1:26" x14ac:dyDescent="0.2">
      <c r="S60" s="131">
        <v>1</v>
      </c>
    </row>
  </sheetData>
  <mergeCells count="18">
    <mergeCell ref="K1:N1"/>
    <mergeCell ref="C5:D6"/>
    <mergeCell ref="C13:D14"/>
    <mergeCell ref="H14:I14"/>
    <mergeCell ref="J14:K14"/>
    <mergeCell ref="L14:M14"/>
    <mergeCell ref="C8:D8"/>
    <mergeCell ref="C29:F29"/>
    <mergeCell ref="C57:D57"/>
    <mergeCell ref="C33:M33"/>
    <mergeCell ref="C34:D35"/>
    <mergeCell ref="H35:I35"/>
    <mergeCell ref="J35:K35"/>
    <mergeCell ref="L35:M35"/>
    <mergeCell ref="H32:I32"/>
    <mergeCell ref="J32:K32"/>
    <mergeCell ref="L32:M32"/>
    <mergeCell ref="C56:N56"/>
  </mergeCells>
  <printOptions horizontalCentered="1"/>
  <pageMargins left="0.15748031496062992" right="0.15748031496062992" top="0.19685039370078741" bottom="0.19685039370078741" header="0" footer="0"/>
  <pageSetup paperSize="9" scale="97"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3">
    <tabColor theme="7"/>
    <pageSetUpPr fitToPage="1"/>
  </sheetPr>
  <dimension ref="A1:K49"/>
  <sheetViews>
    <sheetView zoomScaleNormal="100" workbookViewId="0"/>
  </sheetViews>
  <sheetFormatPr defaultRowHeight="12.75" x14ac:dyDescent="0.2"/>
  <cols>
    <col min="1" max="1" width="1" style="91" customWidth="1"/>
    <col min="2" max="2" width="2.5703125" style="91" customWidth="1"/>
    <col min="3" max="3" width="2.28515625" style="91" customWidth="1"/>
    <col min="4" max="4" width="39.140625" style="91" customWidth="1"/>
    <col min="5" max="5" width="10.42578125" style="91" customWidth="1"/>
    <col min="6" max="7" width="10.28515625" style="91" customWidth="1"/>
    <col min="8" max="8" width="10.42578125" style="91" customWidth="1"/>
    <col min="9" max="9" width="10.28515625" style="91" customWidth="1"/>
    <col min="10" max="10" width="2.5703125" style="91" customWidth="1"/>
    <col min="11" max="11" width="1" style="91" customWidth="1"/>
    <col min="12" max="16384" width="9.140625" style="91"/>
  </cols>
  <sheetData>
    <row r="1" spans="1:11" ht="13.5" customHeight="1" x14ac:dyDescent="0.2">
      <c r="A1" s="2"/>
      <c r="B1" s="1567" t="s">
        <v>310</v>
      </c>
      <c r="C1" s="1567"/>
      <c r="D1" s="1567"/>
      <c r="E1" s="210"/>
      <c r="F1" s="210"/>
      <c r="G1" s="210"/>
      <c r="H1" s="210"/>
      <c r="I1" s="210"/>
      <c r="J1" s="246"/>
      <c r="K1" s="2"/>
    </row>
    <row r="2" spans="1:11" ht="6" customHeight="1" x14ac:dyDescent="0.2">
      <c r="A2" s="2"/>
      <c r="B2" s="1494"/>
      <c r="C2" s="1494"/>
      <c r="D2" s="1494"/>
      <c r="E2" s="4"/>
      <c r="F2" s="4"/>
      <c r="G2" s="4"/>
      <c r="H2" s="4"/>
      <c r="I2" s="4"/>
      <c r="J2" s="489"/>
      <c r="K2" s="2"/>
    </row>
    <row r="3" spans="1:11" ht="13.5" customHeight="1" thickBot="1" x14ac:dyDescent="0.25">
      <c r="A3" s="2"/>
      <c r="B3" s="4"/>
      <c r="C3" s="4"/>
      <c r="D3" s="4"/>
      <c r="E3" s="649"/>
      <c r="F3" s="649"/>
      <c r="G3" s="649"/>
      <c r="H3" s="649"/>
      <c r="I3" s="649" t="s">
        <v>69</v>
      </c>
      <c r="J3" s="208"/>
      <c r="K3" s="2"/>
    </row>
    <row r="4" spans="1:11" s="7" customFormat="1" ht="13.5" customHeight="1" thickBot="1" x14ac:dyDescent="0.25">
      <c r="A4" s="6"/>
      <c r="B4" s="14"/>
      <c r="C4" s="1560" t="s">
        <v>336</v>
      </c>
      <c r="D4" s="1561"/>
      <c r="E4" s="1561"/>
      <c r="F4" s="1561"/>
      <c r="G4" s="1561"/>
      <c r="H4" s="1561"/>
      <c r="I4" s="1562"/>
      <c r="J4" s="208"/>
      <c r="K4" s="6"/>
    </row>
    <row r="5" spans="1:11" ht="4.5" customHeight="1" x14ac:dyDescent="0.2">
      <c r="A5" s="2"/>
      <c r="B5" s="4"/>
      <c r="C5" s="1563" t="s">
        <v>84</v>
      </c>
      <c r="D5" s="1564"/>
      <c r="E5" s="651"/>
      <c r="F5" s="651"/>
      <c r="G5" s="651"/>
      <c r="H5" s="651"/>
      <c r="I5" s="651"/>
      <c r="J5" s="208"/>
      <c r="K5" s="2"/>
    </row>
    <row r="6" spans="1:11" ht="13.5" customHeight="1" x14ac:dyDescent="0.2">
      <c r="A6" s="2"/>
      <c r="B6" s="4"/>
      <c r="C6" s="1563"/>
      <c r="D6" s="1564"/>
      <c r="E6" s="1557" t="s">
        <v>335</v>
      </c>
      <c r="F6" s="1557"/>
      <c r="G6" s="1557"/>
      <c r="H6" s="1557"/>
      <c r="I6" s="1557"/>
      <c r="J6" s="208"/>
      <c r="K6" s="2"/>
    </row>
    <row r="7" spans="1:11" ht="13.5" customHeight="1" x14ac:dyDescent="0.2">
      <c r="A7" s="2"/>
      <c r="B7" s="4"/>
      <c r="C7" s="1564"/>
      <c r="D7" s="1564"/>
      <c r="E7" s="1242">
        <v>2017</v>
      </c>
      <c r="F7" s="1565">
        <v>2018</v>
      </c>
      <c r="G7" s="1566"/>
      <c r="H7" s="1566"/>
      <c r="I7" s="1566"/>
      <c r="J7" s="208"/>
      <c r="K7" s="2"/>
    </row>
    <row r="8" spans="1:11" ht="13.5" customHeight="1" x14ac:dyDescent="0.2">
      <c r="A8" s="2"/>
      <c r="B8" s="4"/>
      <c r="C8" s="491"/>
      <c r="D8" s="491"/>
      <c r="E8" s="1237" t="s">
        <v>95</v>
      </c>
      <c r="F8" s="1025" t="s">
        <v>92</v>
      </c>
      <c r="G8" s="1237" t="s">
        <v>101</v>
      </c>
      <c r="H8" s="1237" t="s">
        <v>98</v>
      </c>
      <c r="I8" s="1015" t="s">
        <v>95</v>
      </c>
      <c r="J8" s="208"/>
      <c r="K8" s="2"/>
    </row>
    <row r="9" spans="1:11" s="494" customFormat="1" ht="23.25" customHeight="1" x14ac:dyDescent="0.2">
      <c r="A9" s="492"/>
      <c r="B9" s="493"/>
      <c r="C9" s="1558" t="s">
        <v>67</v>
      </c>
      <c r="D9" s="1558"/>
      <c r="E9" s="886">
        <v>5.3</v>
      </c>
      <c r="F9" s="886">
        <v>5.4</v>
      </c>
      <c r="G9" s="886">
        <v>5.4</v>
      </c>
      <c r="H9" s="886">
        <v>5.4</v>
      </c>
      <c r="I9" s="886">
        <v>5.5</v>
      </c>
      <c r="J9" s="552"/>
      <c r="K9" s="492"/>
    </row>
    <row r="10" spans="1:11" ht="18.75" customHeight="1" x14ac:dyDescent="0.2">
      <c r="A10" s="2"/>
      <c r="B10" s="4"/>
      <c r="C10" s="195" t="s">
        <v>317</v>
      </c>
      <c r="D10" s="13"/>
      <c r="E10" s="887">
        <v>10.8</v>
      </c>
      <c r="F10" s="887">
        <v>10.4</v>
      </c>
      <c r="G10" s="887">
        <v>10.4</v>
      </c>
      <c r="H10" s="887">
        <v>10.5</v>
      </c>
      <c r="I10" s="887">
        <v>10.6</v>
      </c>
      <c r="J10" s="552"/>
      <c r="K10" s="2"/>
    </row>
    <row r="11" spans="1:11" ht="18.75" customHeight="1" x14ac:dyDescent="0.2">
      <c r="A11" s="2"/>
      <c r="B11" s="4"/>
      <c r="C11" s="195" t="s">
        <v>246</v>
      </c>
      <c r="D11" s="22"/>
      <c r="E11" s="887">
        <v>7.2</v>
      </c>
      <c r="F11" s="887">
        <v>7.2</v>
      </c>
      <c r="G11" s="887">
        <v>7.1</v>
      </c>
      <c r="H11" s="887">
        <v>7.2</v>
      </c>
      <c r="I11" s="887">
        <v>7.3</v>
      </c>
      <c r="J11" s="552"/>
      <c r="K11" s="2"/>
    </row>
    <row r="12" spans="1:11" ht="18.75" customHeight="1" x14ac:dyDescent="0.2">
      <c r="A12" s="2"/>
      <c r="B12" s="4"/>
      <c r="C12" s="195" t="s">
        <v>247</v>
      </c>
      <c r="D12" s="22"/>
      <c r="E12" s="887">
        <v>4.4000000000000004</v>
      </c>
      <c r="F12" s="887">
        <v>4.5</v>
      </c>
      <c r="G12" s="887">
        <v>4.5</v>
      </c>
      <c r="H12" s="887">
        <v>4.5999999999999996</v>
      </c>
      <c r="I12" s="887">
        <v>4.5999999999999996</v>
      </c>
      <c r="J12" s="552"/>
      <c r="K12" s="2"/>
    </row>
    <row r="13" spans="1:11" ht="18.75" customHeight="1" x14ac:dyDescent="0.2">
      <c r="A13" s="2"/>
      <c r="B13" s="4"/>
      <c r="C13" s="195" t="s">
        <v>83</v>
      </c>
      <c r="D13" s="13"/>
      <c r="E13" s="887">
        <v>4.3</v>
      </c>
      <c r="F13" s="887">
        <v>4.4000000000000004</v>
      </c>
      <c r="G13" s="887">
        <v>4.4000000000000004</v>
      </c>
      <c r="H13" s="887">
        <v>4.5</v>
      </c>
      <c r="I13" s="887">
        <v>4.5</v>
      </c>
      <c r="J13" s="490"/>
      <c r="K13" s="2"/>
    </row>
    <row r="14" spans="1:11" ht="18.75" customHeight="1" x14ac:dyDescent="0.2">
      <c r="A14" s="2"/>
      <c r="B14" s="4"/>
      <c r="C14" s="195" t="s">
        <v>248</v>
      </c>
      <c r="D14" s="22"/>
      <c r="E14" s="887">
        <v>4.5999999999999996</v>
      </c>
      <c r="F14" s="887">
        <v>4.7</v>
      </c>
      <c r="G14" s="887">
        <v>4.7</v>
      </c>
      <c r="H14" s="887">
        <v>4.7</v>
      </c>
      <c r="I14" s="887">
        <v>4.8</v>
      </c>
      <c r="J14" s="490"/>
      <c r="K14" s="2"/>
    </row>
    <row r="15" spans="1:11" ht="18.75" customHeight="1" x14ac:dyDescent="0.2">
      <c r="A15" s="2"/>
      <c r="B15" s="4"/>
      <c r="C15" s="195" t="s">
        <v>82</v>
      </c>
      <c r="D15" s="22"/>
      <c r="E15" s="887">
        <v>4.5</v>
      </c>
      <c r="F15" s="887">
        <v>4.7</v>
      </c>
      <c r="G15" s="887">
        <v>4.7</v>
      </c>
      <c r="H15" s="887">
        <v>4.7</v>
      </c>
      <c r="I15" s="887">
        <v>4.8</v>
      </c>
      <c r="J15" s="490"/>
      <c r="K15" s="2"/>
    </row>
    <row r="16" spans="1:11" ht="18.75" customHeight="1" x14ac:dyDescent="0.2">
      <c r="A16" s="2"/>
      <c r="B16" s="4"/>
      <c r="C16" s="195" t="s">
        <v>249</v>
      </c>
      <c r="D16" s="22"/>
      <c r="E16" s="887">
        <v>4.5</v>
      </c>
      <c r="F16" s="887">
        <v>4.5999999999999996</v>
      </c>
      <c r="G16" s="887">
        <v>4.5999999999999996</v>
      </c>
      <c r="H16" s="887">
        <v>4.7</v>
      </c>
      <c r="I16" s="887">
        <v>4.7</v>
      </c>
      <c r="J16" s="490"/>
      <c r="K16" s="2"/>
    </row>
    <row r="17" spans="1:11" ht="18.75" customHeight="1" x14ac:dyDescent="0.2">
      <c r="A17" s="2"/>
      <c r="B17" s="4"/>
      <c r="C17" s="195" t="s">
        <v>81</v>
      </c>
      <c r="D17" s="22"/>
      <c r="E17" s="887">
        <v>4.4000000000000004</v>
      </c>
      <c r="F17" s="887">
        <v>4.5</v>
      </c>
      <c r="G17" s="887">
        <v>4.5</v>
      </c>
      <c r="H17" s="887">
        <v>4.5999999999999996</v>
      </c>
      <c r="I17" s="887">
        <v>4.5999999999999996</v>
      </c>
      <c r="J17" s="490"/>
      <c r="K17" s="2"/>
    </row>
    <row r="18" spans="1:11" ht="18.75" customHeight="1" x14ac:dyDescent="0.2">
      <c r="A18" s="2"/>
      <c r="B18" s="4"/>
      <c r="C18" s="195" t="s">
        <v>80</v>
      </c>
      <c r="D18" s="22"/>
      <c r="E18" s="887">
        <v>4.9000000000000004</v>
      </c>
      <c r="F18" s="887">
        <v>5.0999999999999996</v>
      </c>
      <c r="G18" s="887">
        <v>5.0999999999999996</v>
      </c>
      <c r="H18" s="887">
        <v>5.0999999999999996</v>
      </c>
      <c r="I18" s="887">
        <v>5.0999999999999996</v>
      </c>
      <c r="J18" s="490"/>
      <c r="K18" s="2"/>
    </row>
    <row r="19" spans="1:11" ht="18.75" customHeight="1" x14ac:dyDescent="0.2">
      <c r="A19" s="2"/>
      <c r="B19" s="4"/>
      <c r="C19" s="195" t="s">
        <v>250</v>
      </c>
      <c r="D19" s="22"/>
      <c r="E19" s="887">
        <v>4.5</v>
      </c>
      <c r="F19" s="887">
        <v>4.5</v>
      </c>
      <c r="G19" s="887">
        <v>4.5</v>
      </c>
      <c r="H19" s="887">
        <v>4.5</v>
      </c>
      <c r="I19" s="887">
        <v>4.5999999999999996</v>
      </c>
      <c r="J19" s="490"/>
      <c r="K19" s="2"/>
    </row>
    <row r="20" spans="1:11" ht="18.75" customHeight="1" x14ac:dyDescent="0.2">
      <c r="A20" s="2"/>
      <c r="B20" s="4"/>
      <c r="C20" s="195" t="s">
        <v>79</v>
      </c>
      <c r="D20" s="13"/>
      <c r="E20" s="887">
        <v>5.2</v>
      </c>
      <c r="F20" s="887">
        <v>5.2</v>
      </c>
      <c r="G20" s="887">
        <v>5.2</v>
      </c>
      <c r="H20" s="887">
        <v>5.3</v>
      </c>
      <c r="I20" s="887">
        <v>5.2</v>
      </c>
      <c r="J20" s="490"/>
      <c r="K20" s="2"/>
    </row>
    <row r="21" spans="1:11" ht="18.75" customHeight="1" x14ac:dyDescent="0.2">
      <c r="A21" s="2"/>
      <c r="B21" s="4"/>
      <c r="C21" s="195" t="s">
        <v>251</v>
      </c>
      <c r="D21" s="22"/>
      <c r="E21" s="887">
        <v>5.2</v>
      </c>
      <c r="F21" s="887">
        <v>5.2</v>
      </c>
      <c r="G21" s="887">
        <v>5.3</v>
      </c>
      <c r="H21" s="887">
        <v>5.3</v>
      </c>
      <c r="I21" s="887">
        <v>5.3</v>
      </c>
      <c r="J21" s="490"/>
      <c r="K21" s="2"/>
    </row>
    <row r="22" spans="1:11" ht="18.75" customHeight="1" x14ac:dyDescent="0.2">
      <c r="A22" s="2"/>
      <c r="B22" s="4"/>
      <c r="C22" s="195" t="s">
        <v>252</v>
      </c>
      <c r="D22" s="22"/>
      <c r="E22" s="887">
        <v>4.9000000000000004</v>
      </c>
      <c r="F22" s="887">
        <v>5</v>
      </c>
      <c r="G22" s="887">
        <v>5</v>
      </c>
      <c r="H22" s="887">
        <v>5</v>
      </c>
      <c r="I22" s="887">
        <v>5.0999999999999996</v>
      </c>
      <c r="J22" s="490"/>
      <c r="K22" s="2"/>
    </row>
    <row r="23" spans="1:11" ht="18.75" customHeight="1" x14ac:dyDescent="0.2">
      <c r="A23" s="2"/>
      <c r="B23" s="4"/>
      <c r="C23" s="195" t="s">
        <v>323</v>
      </c>
      <c r="D23" s="22"/>
      <c r="E23" s="887">
        <v>4.8</v>
      </c>
      <c r="F23" s="887">
        <v>4.9000000000000004</v>
      </c>
      <c r="G23" s="887">
        <v>4.9000000000000004</v>
      </c>
      <c r="H23" s="887">
        <v>5</v>
      </c>
      <c r="I23" s="887">
        <v>5</v>
      </c>
      <c r="J23" s="490"/>
      <c r="K23" s="2"/>
    </row>
    <row r="24" spans="1:11" ht="18.75" customHeight="1" x14ac:dyDescent="0.2">
      <c r="A24" s="2"/>
      <c r="B24" s="4"/>
      <c r="C24" s="195" t="s">
        <v>324</v>
      </c>
      <c r="D24" s="22"/>
      <c r="E24" s="887">
        <v>4.3</v>
      </c>
      <c r="F24" s="887">
        <v>4.4000000000000004</v>
      </c>
      <c r="G24" s="887">
        <v>4.4000000000000004</v>
      </c>
      <c r="H24" s="887">
        <v>4.4000000000000004</v>
      </c>
      <c r="I24" s="887">
        <v>4.4000000000000004</v>
      </c>
      <c r="J24" s="490"/>
      <c r="K24" s="2"/>
    </row>
    <row r="25" spans="1:11" ht="33" customHeight="1" thickBot="1" x14ac:dyDescent="0.25">
      <c r="A25" s="2"/>
      <c r="B25" s="4"/>
      <c r="C25" s="652"/>
      <c r="D25" s="652"/>
      <c r="E25" s="495"/>
      <c r="F25" s="495"/>
      <c r="G25" s="495"/>
      <c r="H25" s="495"/>
      <c r="I25" s="495"/>
      <c r="J25" s="490"/>
      <c r="K25" s="2"/>
    </row>
    <row r="26" spans="1:11" s="7" customFormat="1" ht="13.5" customHeight="1" thickBot="1" x14ac:dyDescent="0.25">
      <c r="A26" s="6"/>
      <c r="B26" s="14"/>
      <c r="C26" s="1560" t="s">
        <v>337</v>
      </c>
      <c r="D26" s="1561"/>
      <c r="E26" s="1561"/>
      <c r="F26" s="1561"/>
      <c r="G26" s="1561"/>
      <c r="H26" s="1561"/>
      <c r="I26" s="1562"/>
      <c r="J26" s="490"/>
      <c r="K26" s="6"/>
    </row>
    <row r="27" spans="1:11" ht="4.5" customHeight="1" x14ac:dyDescent="0.2">
      <c r="A27" s="2"/>
      <c r="B27" s="4"/>
      <c r="C27" s="1563" t="s">
        <v>84</v>
      </c>
      <c r="D27" s="1564"/>
      <c r="E27" s="652"/>
      <c r="F27" s="652"/>
      <c r="G27" s="652"/>
      <c r="H27" s="652"/>
      <c r="I27" s="652"/>
      <c r="J27" s="490"/>
      <c r="K27" s="2"/>
    </row>
    <row r="28" spans="1:11" ht="13.5" customHeight="1" x14ac:dyDescent="0.2">
      <c r="A28" s="2"/>
      <c r="B28" s="4"/>
      <c r="C28" s="1563"/>
      <c r="D28" s="1564"/>
      <c r="E28" s="1557" t="s">
        <v>343</v>
      </c>
      <c r="F28" s="1557"/>
      <c r="G28" s="1557"/>
      <c r="H28" s="1557"/>
      <c r="I28" s="1557"/>
      <c r="J28" s="208"/>
      <c r="K28" s="2"/>
    </row>
    <row r="29" spans="1:11" ht="13.5" customHeight="1" x14ac:dyDescent="0.2">
      <c r="A29" s="2"/>
      <c r="B29" s="4"/>
      <c r="C29" s="1564"/>
      <c r="D29" s="1564"/>
      <c r="E29" s="1242">
        <v>2017</v>
      </c>
      <c r="F29" s="1565">
        <v>2018</v>
      </c>
      <c r="G29" s="1566"/>
      <c r="H29" s="1566"/>
      <c r="I29" s="1566"/>
      <c r="J29" s="208"/>
      <c r="K29" s="2"/>
    </row>
    <row r="30" spans="1:11" ht="13.5" customHeight="1" x14ac:dyDescent="0.2">
      <c r="A30" s="2"/>
      <c r="B30" s="4"/>
      <c r="C30" s="491"/>
      <c r="D30" s="491"/>
      <c r="E30" s="1237" t="s">
        <v>95</v>
      </c>
      <c r="F30" s="1025" t="s">
        <v>92</v>
      </c>
      <c r="G30" s="1237" t="s">
        <v>101</v>
      </c>
      <c r="H30" s="1237" t="s">
        <v>98</v>
      </c>
      <c r="I30" s="1237" t="s">
        <v>95</v>
      </c>
      <c r="J30" s="208"/>
      <c r="K30" s="2"/>
    </row>
    <row r="31" spans="1:11" s="494" customFormat="1" ht="23.25" customHeight="1" x14ac:dyDescent="0.2">
      <c r="A31" s="492"/>
      <c r="B31" s="493"/>
      <c r="C31" s="1558" t="s">
        <v>67</v>
      </c>
      <c r="D31" s="1558"/>
      <c r="E31" s="884">
        <v>924.7</v>
      </c>
      <c r="F31" s="884">
        <v>930.3</v>
      </c>
      <c r="G31" s="884">
        <v>927.6</v>
      </c>
      <c r="H31" s="884">
        <v>937.1</v>
      </c>
      <c r="I31" s="884">
        <v>946.9</v>
      </c>
      <c r="J31" s="552"/>
      <c r="K31" s="492"/>
    </row>
    <row r="32" spans="1:11" ht="18.75" customHeight="1" x14ac:dyDescent="0.2">
      <c r="A32" s="2"/>
      <c r="B32" s="4"/>
      <c r="C32" s="195" t="s">
        <v>317</v>
      </c>
      <c r="D32" s="13"/>
      <c r="E32" s="885">
        <v>1857.2</v>
      </c>
      <c r="F32" s="885">
        <v>1793.7</v>
      </c>
      <c r="G32" s="885">
        <v>1787</v>
      </c>
      <c r="H32" s="885">
        <v>1800.7</v>
      </c>
      <c r="I32" s="885">
        <v>1822.1</v>
      </c>
      <c r="J32" s="552"/>
      <c r="K32" s="2"/>
    </row>
    <row r="33" spans="1:11" ht="18.75" customHeight="1" x14ac:dyDescent="0.2">
      <c r="A33" s="2"/>
      <c r="B33" s="4"/>
      <c r="C33" s="195" t="s">
        <v>246</v>
      </c>
      <c r="D33" s="22"/>
      <c r="E33" s="885">
        <v>1249.4000000000001</v>
      </c>
      <c r="F33" s="885">
        <v>1247</v>
      </c>
      <c r="G33" s="885">
        <v>1223.9000000000001</v>
      </c>
      <c r="H33" s="885">
        <v>1247</v>
      </c>
      <c r="I33" s="885">
        <v>1260.7</v>
      </c>
      <c r="J33" s="552"/>
      <c r="K33" s="2"/>
    </row>
    <row r="34" spans="1:11" ht="18.75" customHeight="1" x14ac:dyDescent="0.2">
      <c r="A34" s="2"/>
      <c r="B34" s="4"/>
      <c r="C34" s="195" t="s">
        <v>247</v>
      </c>
      <c r="D34" s="22"/>
      <c r="E34" s="885">
        <v>766.8</v>
      </c>
      <c r="F34" s="885">
        <v>785.3</v>
      </c>
      <c r="G34" s="885">
        <v>781.9</v>
      </c>
      <c r="H34" s="885">
        <v>792</v>
      </c>
      <c r="I34" s="885">
        <v>798.4</v>
      </c>
      <c r="J34" s="552"/>
      <c r="K34" s="2"/>
    </row>
    <row r="35" spans="1:11" ht="18.75" customHeight="1" x14ac:dyDescent="0.2">
      <c r="A35" s="2"/>
      <c r="B35" s="4"/>
      <c r="C35" s="195" t="s">
        <v>83</v>
      </c>
      <c r="D35" s="13"/>
      <c r="E35" s="885">
        <v>752.4</v>
      </c>
      <c r="F35" s="885">
        <v>759.5</v>
      </c>
      <c r="G35" s="885">
        <v>765.8</v>
      </c>
      <c r="H35" s="885">
        <v>772.5</v>
      </c>
      <c r="I35" s="885">
        <v>784.5</v>
      </c>
      <c r="J35" s="490"/>
      <c r="K35" s="2"/>
    </row>
    <row r="36" spans="1:11" ht="18.75" customHeight="1" x14ac:dyDescent="0.2">
      <c r="A36" s="2"/>
      <c r="B36" s="4"/>
      <c r="C36" s="195" t="s">
        <v>248</v>
      </c>
      <c r="D36" s="22"/>
      <c r="E36" s="885">
        <v>798.9</v>
      </c>
      <c r="F36" s="885">
        <v>809.5</v>
      </c>
      <c r="G36" s="885">
        <v>813.6</v>
      </c>
      <c r="H36" s="885">
        <v>818.7</v>
      </c>
      <c r="I36" s="885">
        <v>825.3</v>
      </c>
      <c r="J36" s="490"/>
      <c r="K36" s="2"/>
    </row>
    <row r="37" spans="1:11" ht="18.75" customHeight="1" x14ac:dyDescent="0.2">
      <c r="A37" s="2"/>
      <c r="B37" s="4"/>
      <c r="C37" s="195" t="s">
        <v>82</v>
      </c>
      <c r="D37" s="22"/>
      <c r="E37" s="885">
        <v>784.9</v>
      </c>
      <c r="F37" s="885">
        <v>806.1</v>
      </c>
      <c r="G37" s="885">
        <v>815.2</v>
      </c>
      <c r="H37" s="885">
        <v>820.6</v>
      </c>
      <c r="I37" s="885">
        <v>832.2</v>
      </c>
      <c r="J37" s="490"/>
      <c r="K37" s="2"/>
    </row>
    <row r="38" spans="1:11" ht="18.75" customHeight="1" x14ac:dyDescent="0.2">
      <c r="A38" s="2"/>
      <c r="B38" s="4"/>
      <c r="C38" s="195" t="s">
        <v>249</v>
      </c>
      <c r="D38" s="22"/>
      <c r="E38" s="885">
        <v>775.2</v>
      </c>
      <c r="F38" s="885">
        <v>798.4</v>
      </c>
      <c r="G38" s="885">
        <v>797.6</v>
      </c>
      <c r="H38" s="885">
        <v>815.9</v>
      </c>
      <c r="I38" s="885">
        <v>812.8</v>
      </c>
      <c r="J38" s="490"/>
      <c r="K38" s="2"/>
    </row>
    <row r="39" spans="1:11" ht="18.75" customHeight="1" x14ac:dyDescent="0.2">
      <c r="A39" s="2"/>
      <c r="B39" s="4"/>
      <c r="C39" s="195" t="s">
        <v>81</v>
      </c>
      <c r="D39" s="22"/>
      <c r="E39" s="885">
        <v>765.2</v>
      </c>
      <c r="F39" s="885">
        <v>781</v>
      </c>
      <c r="G39" s="885">
        <v>783.7</v>
      </c>
      <c r="H39" s="885">
        <v>791.9</v>
      </c>
      <c r="I39" s="885">
        <v>794.1</v>
      </c>
      <c r="J39" s="490"/>
      <c r="K39" s="2"/>
    </row>
    <row r="40" spans="1:11" ht="18.75" customHeight="1" x14ac:dyDescent="0.2">
      <c r="A40" s="2"/>
      <c r="B40" s="4"/>
      <c r="C40" s="195" t="s">
        <v>80</v>
      </c>
      <c r="D40" s="22"/>
      <c r="E40" s="885">
        <v>844.1</v>
      </c>
      <c r="F40" s="885">
        <v>876.1</v>
      </c>
      <c r="G40" s="885">
        <v>876</v>
      </c>
      <c r="H40" s="885">
        <v>882.5</v>
      </c>
      <c r="I40" s="885">
        <v>881.4</v>
      </c>
      <c r="J40" s="490"/>
      <c r="K40" s="2"/>
    </row>
    <row r="41" spans="1:11" ht="18.75" customHeight="1" x14ac:dyDescent="0.2">
      <c r="A41" s="2"/>
      <c r="B41" s="4"/>
      <c r="C41" s="195" t="s">
        <v>250</v>
      </c>
      <c r="D41" s="22"/>
      <c r="E41" s="885">
        <v>773.8</v>
      </c>
      <c r="F41" s="885">
        <v>781.7</v>
      </c>
      <c r="G41" s="885">
        <v>780.9</v>
      </c>
      <c r="H41" s="885">
        <v>787.3</v>
      </c>
      <c r="I41" s="885">
        <v>791</v>
      </c>
      <c r="J41" s="490"/>
      <c r="K41" s="2"/>
    </row>
    <row r="42" spans="1:11" ht="18.75" customHeight="1" x14ac:dyDescent="0.2">
      <c r="A42" s="2"/>
      <c r="B42" s="4"/>
      <c r="C42" s="195" t="s">
        <v>79</v>
      </c>
      <c r="D42" s="13"/>
      <c r="E42" s="885">
        <v>905</v>
      </c>
      <c r="F42" s="885">
        <v>895.4</v>
      </c>
      <c r="G42" s="885">
        <v>895.3</v>
      </c>
      <c r="H42" s="885">
        <v>913.5</v>
      </c>
      <c r="I42" s="885">
        <v>906.3</v>
      </c>
      <c r="J42" s="490"/>
      <c r="K42" s="2"/>
    </row>
    <row r="43" spans="1:11" ht="18.75" customHeight="1" x14ac:dyDescent="0.2">
      <c r="A43" s="2"/>
      <c r="B43" s="4"/>
      <c r="C43" s="195" t="s">
        <v>251</v>
      </c>
      <c r="D43" s="22"/>
      <c r="E43" s="885">
        <v>896.7</v>
      </c>
      <c r="F43" s="885">
        <v>899.1</v>
      </c>
      <c r="G43" s="885">
        <v>912</v>
      </c>
      <c r="H43" s="885">
        <v>913</v>
      </c>
      <c r="I43" s="885">
        <v>912.4</v>
      </c>
      <c r="J43" s="490"/>
      <c r="K43" s="2"/>
    </row>
    <row r="44" spans="1:11" ht="18.75" customHeight="1" x14ac:dyDescent="0.2">
      <c r="A44" s="2"/>
      <c r="B44" s="4"/>
      <c r="C44" s="195" t="s">
        <v>252</v>
      </c>
      <c r="D44" s="22"/>
      <c r="E44" s="885">
        <v>851.3</v>
      </c>
      <c r="F44" s="885">
        <v>864.4</v>
      </c>
      <c r="G44" s="885">
        <v>861.3</v>
      </c>
      <c r="H44" s="885">
        <v>863.5</v>
      </c>
      <c r="I44" s="885">
        <v>874.6</v>
      </c>
      <c r="J44" s="490"/>
      <c r="K44" s="2"/>
    </row>
    <row r="45" spans="1:11" ht="18.75" customHeight="1" x14ac:dyDescent="0.2">
      <c r="A45" s="2"/>
      <c r="B45" s="4"/>
      <c r="C45" s="195" t="s">
        <v>323</v>
      </c>
      <c r="D45" s="22"/>
      <c r="E45" s="885">
        <v>832.7</v>
      </c>
      <c r="F45" s="885">
        <v>852.3</v>
      </c>
      <c r="G45" s="885">
        <v>847.7</v>
      </c>
      <c r="H45" s="885">
        <v>859.8</v>
      </c>
      <c r="I45" s="885">
        <v>868.3</v>
      </c>
      <c r="J45" s="490"/>
      <c r="K45" s="2"/>
    </row>
    <row r="46" spans="1:11" ht="18.75" customHeight="1" x14ac:dyDescent="0.2">
      <c r="A46" s="2"/>
      <c r="B46" s="4"/>
      <c r="C46" s="195" t="s">
        <v>324</v>
      </c>
      <c r="D46" s="22"/>
      <c r="E46" s="885">
        <v>743.1</v>
      </c>
      <c r="F46" s="885">
        <v>757.6</v>
      </c>
      <c r="G46" s="885">
        <v>758.6</v>
      </c>
      <c r="H46" s="885">
        <v>766</v>
      </c>
      <c r="I46" s="885">
        <v>769.9</v>
      </c>
      <c r="J46" s="490"/>
      <c r="K46" s="2"/>
    </row>
    <row r="47" spans="1:11" s="496" customFormat="1" ht="19.5" customHeight="1" x14ac:dyDescent="0.2">
      <c r="A47" s="648"/>
      <c r="B47" s="648"/>
      <c r="C47" s="1559" t="s">
        <v>481</v>
      </c>
      <c r="D47" s="1559"/>
      <c r="E47" s="1559"/>
      <c r="F47" s="1559"/>
      <c r="G47" s="1559"/>
      <c r="H47" s="1559"/>
      <c r="I47" s="1559"/>
      <c r="J47" s="553"/>
      <c r="K47" s="648"/>
    </row>
    <row r="48" spans="1:11" ht="13.5" customHeight="1" x14ac:dyDescent="0.2">
      <c r="A48" s="2"/>
      <c r="B48" s="4"/>
      <c r="C48" s="42" t="s">
        <v>418</v>
      </c>
      <c r="D48" s="651"/>
      <c r="E48" s="651"/>
      <c r="G48" s="963"/>
      <c r="H48" s="651"/>
      <c r="I48" s="651"/>
      <c r="J48" s="490"/>
      <c r="K48" s="2"/>
    </row>
    <row r="49" spans="1:11" ht="13.5" customHeight="1" x14ac:dyDescent="0.2">
      <c r="A49" s="2"/>
      <c r="B49" s="2"/>
      <c r="C49" s="2"/>
      <c r="D49" s="648"/>
      <c r="E49" s="4"/>
      <c r="F49" s="4"/>
      <c r="G49" s="4"/>
      <c r="H49" s="1556">
        <v>43497</v>
      </c>
      <c r="I49" s="1556"/>
      <c r="J49" s="245">
        <v>15</v>
      </c>
      <c r="K49" s="2"/>
    </row>
  </sheetData>
  <mergeCells count="14">
    <mergeCell ref="B1:D1"/>
    <mergeCell ref="B2:D2"/>
    <mergeCell ref="C4:I4"/>
    <mergeCell ref="C5:D7"/>
    <mergeCell ref="E6:I6"/>
    <mergeCell ref="F7:I7"/>
    <mergeCell ref="H49:I49"/>
    <mergeCell ref="E28:I28"/>
    <mergeCell ref="C31:D31"/>
    <mergeCell ref="C47:I47"/>
    <mergeCell ref="C9:D9"/>
    <mergeCell ref="C26:I26"/>
    <mergeCell ref="C27:D29"/>
    <mergeCell ref="F29:I29"/>
  </mergeCells>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5">
    <tabColor theme="7"/>
    <pageSetUpPr fitToPage="1"/>
  </sheetPr>
  <dimension ref="A1:S80"/>
  <sheetViews>
    <sheetView zoomScaleNormal="100" workbookViewId="0"/>
  </sheetViews>
  <sheetFormatPr defaultRowHeight="12.75" x14ac:dyDescent="0.2"/>
  <cols>
    <col min="1" max="1" width="1" style="375" customWidth="1"/>
    <col min="2" max="2" width="2.5703125" style="375" customWidth="1"/>
    <col min="3" max="3" width="2.28515625" style="375" customWidth="1"/>
    <col min="4" max="4" width="26" style="431" customWidth="1"/>
    <col min="5" max="6" width="5" style="431" customWidth="1"/>
    <col min="7" max="17" width="5" style="375" customWidth="1"/>
    <col min="18" max="18" width="2.5703125" style="375" customWidth="1"/>
    <col min="19" max="19" width="1" style="375" customWidth="1"/>
    <col min="20" max="16384" width="9.140625" style="375"/>
  </cols>
  <sheetData>
    <row r="1" spans="1:19" ht="13.5" customHeight="1" x14ac:dyDescent="0.2">
      <c r="A1" s="370"/>
      <c r="B1" s="431"/>
      <c r="C1" s="1584" t="s">
        <v>34</v>
      </c>
      <c r="D1" s="1584"/>
      <c r="E1" s="1584"/>
      <c r="F1" s="1584"/>
      <c r="G1" s="380"/>
      <c r="H1" s="380"/>
      <c r="I1" s="380"/>
      <c r="J1" s="1591" t="s">
        <v>401</v>
      </c>
      <c r="K1" s="1591"/>
      <c r="L1" s="1591"/>
      <c r="M1" s="1591"/>
      <c r="N1" s="1591"/>
      <c r="O1" s="1591"/>
      <c r="P1" s="1591"/>
      <c r="Q1" s="556"/>
      <c r="R1" s="556"/>
      <c r="S1" s="370"/>
    </row>
    <row r="2" spans="1:19" ht="6" customHeight="1" x14ac:dyDescent="0.2">
      <c r="A2" s="555"/>
      <c r="B2" s="484"/>
      <c r="C2" s="850"/>
      <c r="D2" s="894"/>
      <c r="E2" s="421"/>
      <c r="F2" s="421"/>
      <c r="G2" s="421"/>
      <c r="H2" s="421"/>
      <c r="I2" s="421"/>
      <c r="J2" s="421"/>
      <c r="K2" s="421"/>
      <c r="L2" s="421"/>
      <c r="M2" s="421"/>
      <c r="N2" s="421"/>
      <c r="O2" s="421"/>
      <c r="P2" s="421"/>
      <c r="Q2" s="421"/>
      <c r="R2" s="380"/>
      <c r="S2" s="380"/>
    </row>
    <row r="3" spans="1:19" ht="11.25" customHeight="1" thickBot="1" x14ac:dyDescent="0.25">
      <c r="A3" s="370"/>
      <c r="B3" s="432"/>
      <c r="C3" s="428"/>
      <c r="D3" s="428"/>
      <c r="E3" s="380"/>
      <c r="F3" s="380"/>
      <c r="G3" s="380"/>
      <c r="H3" s="380"/>
      <c r="I3" s="380"/>
      <c r="J3" s="679"/>
      <c r="K3" s="679"/>
      <c r="L3" s="679"/>
      <c r="M3" s="679"/>
      <c r="N3" s="679"/>
      <c r="O3" s="679"/>
      <c r="P3" s="679"/>
      <c r="Q3" s="679" t="s">
        <v>69</v>
      </c>
      <c r="R3" s="380"/>
      <c r="S3" s="380"/>
    </row>
    <row r="4" spans="1:19" ht="13.5" customHeight="1" thickBot="1" x14ac:dyDescent="0.25">
      <c r="A4" s="370"/>
      <c r="B4" s="432"/>
      <c r="C4" s="1585" t="s">
        <v>127</v>
      </c>
      <c r="D4" s="1586"/>
      <c r="E4" s="1586"/>
      <c r="F4" s="1586"/>
      <c r="G4" s="1586"/>
      <c r="H4" s="1586"/>
      <c r="I4" s="1586"/>
      <c r="J4" s="1586"/>
      <c r="K4" s="1586"/>
      <c r="L4" s="1586"/>
      <c r="M4" s="1586"/>
      <c r="N4" s="1586"/>
      <c r="O4" s="1586"/>
      <c r="P4" s="1586"/>
      <c r="Q4" s="1587"/>
      <c r="R4" s="380"/>
      <c r="S4" s="380"/>
    </row>
    <row r="5" spans="1:19" ht="3.75" customHeight="1" x14ac:dyDescent="0.2">
      <c r="A5" s="370"/>
      <c r="B5" s="432"/>
      <c r="C5" s="428"/>
      <c r="D5" s="428"/>
      <c r="E5" s="380"/>
      <c r="F5" s="380"/>
      <c r="G5" s="388"/>
      <c r="H5" s="380"/>
      <c r="I5" s="380"/>
      <c r="J5" s="442"/>
      <c r="K5" s="442"/>
      <c r="L5" s="442"/>
      <c r="M5" s="442"/>
      <c r="N5" s="442"/>
      <c r="O5" s="442"/>
      <c r="P5" s="442"/>
      <c r="Q5" s="442"/>
      <c r="R5" s="380"/>
      <c r="S5" s="380"/>
    </row>
    <row r="6" spans="1:19" ht="13.5" customHeight="1" x14ac:dyDescent="0.2">
      <c r="A6" s="370"/>
      <c r="B6" s="432"/>
      <c r="C6" s="1578" t="s">
        <v>126</v>
      </c>
      <c r="D6" s="1579"/>
      <c r="E6" s="1579"/>
      <c r="F6" s="1579"/>
      <c r="G6" s="1579"/>
      <c r="H6" s="1579"/>
      <c r="I6" s="1579"/>
      <c r="J6" s="1579"/>
      <c r="K6" s="1579"/>
      <c r="L6" s="1579"/>
      <c r="M6" s="1579"/>
      <c r="N6" s="1579"/>
      <c r="O6" s="1579"/>
      <c r="P6" s="1579"/>
      <c r="Q6" s="1580"/>
      <c r="R6" s="380"/>
      <c r="S6" s="380"/>
    </row>
    <row r="7" spans="1:19" ht="2.25" customHeight="1" x14ac:dyDescent="0.2">
      <c r="A7" s="370"/>
      <c r="B7" s="432"/>
      <c r="C7" s="1588" t="s">
        <v>77</v>
      </c>
      <c r="D7" s="1588"/>
      <c r="E7" s="387"/>
      <c r="F7" s="387"/>
      <c r="G7" s="1590">
        <v>2014</v>
      </c>
      <c r="H7" s="1590"/>
      <c r="I7" s="1590"/>
      <c r="J7" s="1590"/>
      <c r="K7" s="1590"/>
      <c r="L7" s="1590"/>
      <c r="M7" s="1590"/>
      <c r="N7" s="1590"/>
      <c r="O7" s="1590"/>
      <c r="P7" s="1590"/>
      <c r="Q7" s="1590"/>
      <c r="R7" s="380"/>
      <c r="S7" s="380"/>
    </row>
    <row r="8" spans="1:19" ht="11.25" customHeight="1" x14ac:dyDescent="0.2">
      <c r="A8" s="370"/>
      <c r="B8" s="432"/>
      <c r="C8" s="1589"/>
      <c r="D8" s="1589"/>
      <c r="E8" s="1592">
        <v>2018</v>
      </c>
      <c r="F8" s="1592"/>
      <c r="G8" s="1592"/>
      <c r="H8" s="1592"/>
      <c r="I8" s="1592"/>
      <c r="J8" s="1592"/>
      <c r="K8" s="1592"/>
      <c r="L8" s="1592"/>
      <c r="M8" s="1592"/>
      <c r="N8" s="1592"/>
      <c r="O8" s="1592"/>
      <c r="P8" s="1593"/>
      <c r="Q8" s="1240">
        <v>2019</v>
      </c>
      <c r="R8" s="380"/>
      <c r="S8" s="380"/>
    </row>
    <row r="9" spans="1:19" ht="11.25" customHeight="1" x14ac:dyDescent="0.2">
      <c r="A9" s="370"/>
      <c r="B9" s="432"/>
      <c r="C9" s="385"/>
      <c r="D9" s="385"/>
      <c r="E9" s="748" t="s">
        <v>92</v>
      </c>
      <c r="F9" s="749" t="s">
        <v>103</v>
      </c>
      <c r="G9" s="749" t="s">
        <v>102</v>
      </c>
      <c r="H9" s="900" t="s">
        <v>101</v>
      </c>
      <c r="I9" s="749" t="s">
        <v>100</v>
      </c>
      <c r="J9" s="749" t="s">
        <v>99</v>
      </c>
      <c r="K9" s="749" t="s">
        <v>98</v>
      </c>
      <c r="L9" s="900" t="s">
        <v>97</v>
      </c>
      <c r="M9" s="749" t="s">
        <v>96</v>
      </c>
      <c r="N9" s="749" t="s">
        <v>95</v>
      </c>
      <c r="O9" s="749" t="s">
        <v>94</v>
      </c>
      <c r="P9" s="749" t="s">
        <v>93</v>
      </c>
      <c r="Q9" s="749" t="s">
        <v>92</v>
      </c>
      <c r="R9" s="486"/>
      <c r="S9" s="380"/>
    </row>
    <row r="10" spans="1:19" s="447" customFormat="1" ht="16.5" customHeight="1" x14ac:dyDescent="0.2">
      <c r="A10" s="443"/>
      <c r="B10" s="444"/>
      <c r="C10" s="1505" t="s">
        <v>104</v>
      </c>
      <c r="D10" s="1505"/>
      <c r="E10" s="445">
        <v>14</v>
      </c>
      <c r="F10" s="445">
        <v>3</v>
      </c>
      <c r="G10" s="445">
        <v>26</v>
      </c>
      <c r="H10" s="445">
        <v>27</v>
      </c>
      <c r="I10" s="445">
        <v>40</v>
      </c>
      <c r="J10" s="445">
        <v>39</v>
      </c>
      <c r="K10" s="445">
        <v>28</v>
      </c>
      <c r="L10" s="445">
        <v>33</v>
      </c>
      <c r="M10" s="445">
        <v>27</v>
      </c>
      <c r="N10" s="445">
        <v>27</v>
      </c>
      <c r="O10" s="445">
        <v>19</v>
      </c>
      <c r="P10" s="445">
        <v>25</v>
      </c>
      <c r="Q10" s="445">
        <v>14</v>
      </c>
      <c r="R10" s="445"/>
      <c r="S10" s="446"/>
    </row>
    <row r="11" spans="1:19" s="451" customFormat="1" ht="10.5" customHeight="1" x14ac:dyDescent="0.2">
      <c r="A11" s="448"/>
      <c r="B11" s="449"/>
      <c r="C11" s="849"/>
      <c r="D11" s="531" t="s">
        <v>239</v>
      </c>
      <c r="E11" s="895">
        <v>1</v>
      </c>
      <c r="F11" s="895">
        <v>2</v>
      </c>
      <c r="G11" s="895">
        <v>12</v>
      </c>
      <c r="H11" s="895">
        <v>12</v>
      </c>
      <c r="I11" s="895">
        <v>14</v>
      </c>
      <c r="J11" s="895">
        <v>13</v>
      </c>
      <c r="K11" s="895">
        <v>8</v>
      </c>
      <c r="L11" s="895">
        <v>12</v>
      </c>
      <c r="M11" s="895">
        <v>6</v>
      </c>
      <c r="N11" s="895">
        <v>6</v>
      </c>
      <c r="O11" s="895">
        <v>3</v>
      </c>
      <c r="P11" s="895">
        <v>7</v>
      </c>
      <c r="Q11" s="895">
        <v>1</v>
      </c>
      <c r="R11" s="486"/>
      <c r="S11" s="428"/>
    </row>
    <row r="12" spans="1:19" s="451" customFormat="1" ht="10.5" customHeight="1" x14ac:dyDescent="0.2">
      <c r="A12" s="448"/>
      <c r="B12" s="449"/>
      <c r="C12" s="849"/>
      <c r="D12" s="531" t="s">
        <v>240</v>
      </c>
      <c r="E12" s="895">
        <v>1</v>
      </c>
      <c r="F12" s="895" t="s">
        <v>9</v>
      </c>
      <c r="G12" s="895">
        <v>2</v>
      </c>
      <c r="H12" s="895">
        <v>1</v>
      </c>
      <c r="I12" s="895">
        <v>1</v>
      </c>
      <c r="J12" s="895">
        <v>7</v>
      </c>
      <c r="K12" s="895">
        <v>2</v>
      </c>
      <c r="L12" s="895">
        <v>5</v>
      </c>
      <c r="M12" s="895" t="s">
        <v>9</v>
      </c>
      <c r="N12" s="895">
        <v>3</v>
      </c>
      <c r="O12" s="895">
        <v>3</v>
      </c>
      <c r="P12" s="895">
        <v>1</v>
      </c>
      <c r="Q12" s="895" t="s">
        <v>9</v>
      </c>
      <c r="R12" s="486"/>
      <c r="S12" s="428"/>
    </row>
    <row r="13" spans="1:19" s="861" customFormat="1" ht="10.5" customHeight="1" x14ac:dyDescent="0.2">
      <c r="A13" s="890"/>
      <c r="B13" s="891"/>
      <c r="C13" s="889"/>
      <c r="D13" s="531" t="s">
        <v>241</v>
      </c>
      <c r="E13" s="895">
        <v>7</v>
      </c>
      <c r="F13" s="895" t="s">
        <v>9</v>
      </c>
      <c r="G13" s="895">
        <v>9</v>
      </c>
      <c r="H13" s="895">
        <v>8</v>
      </c>
      <c r="I13" s="895">
        <v>15</v>
      </c>
      <c r="J13" s="895">
        <v>7</v>
      </c>
      <c r="K13" s="895">
        <v>11</v>
      </c>
      <c r="L13" s="895">
        <v>6</v>
      </c>
      <c r="M13" s="895">
        <v>10</v>
      </c>
      <c r="N13" s="895">
        <v>8</v>
      </c>
      <c r="O13" s="895">
        <v>7</v>
      </c>
      <c r="P13" s="895">
        <v>10</v>
      </c>
      <c r="Q13" s="895">
        <v>2</v>
      </c>
      <c r="R13" s="699"/>
      <c r="S13" s="892"/>
    </row>
    <row r="14" spans="1:19" s="451" customFormat="1" ht="12" customHeight="1" x14ac:dyDescent="0.2">
      <c r="A14" s="448"/>
      <c r="B14" s="449"/>
      <c r="C14" s="849"/>
      <c r="D14" s="531" t="s">
        <v>242</v>
      </c>
      <c r="E14" s="895">
        <v>1</v>
      </c>
      <c r="F14" s="895" t="s">
        <v>9</v>
      </c>
      <c r="G14" s="895">
        <v>1</v>
      </c>
      <c r="H14" s="895" t="s">
        <v>9</v>
      </c>
      <c r="I14" s="895" t="s">
        <v>9</v>
      </c>
      <c r="J14" s="895" t="s">
        <v>9</v>
      </c>
      <c r="K14" s="895">
        <v>1</v>
      </c>
      <c r="L14" s="895">
        <v>4</v>
      </c>
      <c r="M14" s="895" t="s">
        <v>9</v>
      </c>
      <c r="N14" s="895">
        <v>2</v>
      </c>
      <c r="O14" s="895">
        <v>1</v>
      </c>
      <c r="P14" s="895">
        <v>1</v>
      </c>
      <c r="Q14" s="895">
        <v>5</v>
      </c>
      <c r="R14" s="450"/>
      <c r="S14" s="428"/>
    </row>
    <row r="15" spans="1:19" s="451" customFormat="1" ht="10.5" customHeight="1" x14ac:dyDescent="0.2">
      <c r="A15" s="448"/>
      <c r="B15" s="449"/>
      <c r="C15" s="849"/>
      <c r="D15" s="531" t="s">
        <v>489</v>
      </c>
      <c r="E15" s="895" t="s">
        <v>9</v>
      </c>
      <c r="F15" s="895" t="s">
        <v>9</v>
      </c>
      <c r="G15" s="895">
        <v>1</v>
      </c>
      <c r="H15" s="895" t="s">
        <v>9</v>
      </c>
      <c r="I15" s="895" t="s">
        <v>9</v>
      </c>
      <c r="J15" s="895" t="s">
        <v>9</v>
      </c>
      <c r="K15" s="895" t="s">
        <v>9</v>
      </c>
      <c r="L15" s="895" t="s">
        <v>9</v>
      </c>
      <c r="M15" s="895" t="s">
        <v>9</v>
      </c>
      <c r="N15" s="895" t="s">
        <v>9</v>
      </c>
      <c r="O15" s="895" t="s">
        <v>9</v>
      </c>
      <c r="P15" s="895" t="s">
        <v>9</v>
      </c>
      <c r="Q15" s="895" t="s">
        <v>9</v>
      </c>
      <c r="R15" s="450"/>
      <c r="S15" s="428"/>
    </row>
    <row r="16" spans="1:19" s="451" customFormat="1" ht="10.5" customHeight="1" x14ac:dyDescent="0.2">
      <c r="A16" s="448"/>
      <c r="B16" s="449"/>
      <c r="C16" s="849"/>
      <c r="D16" s="531" t="s">
        <v>244</v>
      </c>
      <c r="E16" s="895" t="s">
        <v>9</v>
      </c>
      <c r="F16" s="895" t="s">
        <v>9</v>
      </c>
      <c r="G16" s="895" t="s">
        <v>9</v>
      </c>
      <c r="H16" s="895" t="s">
        <v>9</v>
      </c>
      <c r="I16" s="895" t="s">
        <v>9</v>
      </c>
      <c r="J16" s="895" t="s">
        <v>9</v>
      </c>
      <c r="K16" s="895">
        <v>1</v>
      </c>
      <c r="L16" s="895" t="s">
        <v>9</v>
      </c>
      <c r="M16" s="895" t="s">
        <v>9</v>
      </c>
      <c r="N16" s="895" t="s">
        <v>9</v>
      </c>
      <c r="O16" s="895" t="s">
        <v>9</v>
      </c>
      <c r="P16" s="895" t="s">
        <v>9</v>
      </c>
      <c r="Q16" s="895" t="s">
        <v>9</v>
      </c>
      <c r="R16" s="450"/>
      <c r="S16" s="428"/>
    </row>
    <row r="17" spans="1:19" s="451" customFormat="1" ht="12" customHeight="1" x14ac:dyDescent="0.2">
      <c r="A17" s="448"/>
      <c r="B17" s="449"/>
      <c r="C17" s="849"/>
      <c r="D17" s="452" t="s">
        <v>245</v>
      </c>
      <c r="E17" s="895">
        <v>4</v>
      </c>
      <c r="F17" s="895">
        <v>1</v>
      </c>
      <c r="G17" s="895">
        <v>1</v>
      </c>
      <c r="H17" s="895">
        <v>6</v>
      </c>
      <c r="I17" s="895">
        <v>10</v>
      </c>
      <c r="J17" s="895">
        <v>12</v>
      </c>
      <c r="K17" s="895">
        <v>5</v>
      </c>
      <c r="L17" s="895">
        <v>6</v>
      </c>
      <c r="M17" s="895">
        <v>11</v>
      </c>
      <c r="N17" s="895">
        <v>8</v>
      </c>
      <c r="O17" s="895">
        <v>5</v>
      </c>
      <c r="P17" s="895">
        <v>6</v>
      </c>
      <c r="Q17" s="895">
        <v>6</v>
      </c>
      <c r="R17" s="450"/>
      <c r="S17" s="428"/>
    </row>
    <row r="18" spans="1:19" s="447" customFormat="1" ht="14.25" customHeight="1" x14ac:dyDescent="0.2">
      <c r="A18" s="453"/>
      <c r="B18" s="454"/>
      <c r="C18" s="847" t="s">
        <v>293</v>
      </c>
      <c r="D18" s="455"/>
      <c r="E18" s="445">
        <v>5</v>
      </c>
      <c r="F18" s="445">
        <v>2</v>
      </c>
      <c r="G18" s="445">
        <v>17</v>
      </c>
      <c r="H18" s="445">
        <v>13</v>
      </c>
      <c r="I18" s="445">
        <v>13</v>
      </c>
      <c r="J18" s="445">
        <v>30</v>
      </c>
      <c r="K18" s="445">
        <v>10</v>
      </c>
      <c r="L18" s="445">
        <v>15</v>
      </c>
      <c r="M18" s="445">
        <v>11</v>
      </c>
      <c r="N18" s="445">
        <v>8</v>
      </c>
      <c r="O18" s="445">
        <v>7</v>
      </c>
      <c r="P18" s="445">
        <v>13</v>
      </c>
      <c r="Q18" s="445">
        <v>1</v>
      </c>
      <c r="R18" s="450"/>
      <c r="S18" s="428"/>
    </row>
    <row r="19" spans="1:19" s="459" customFormat="1" ht="14.25" customHeight="1" x14ac:dyDescent="0.2">
      <c r="A19" s="456"/>
      <c r="B19" s="457"/>
      <c r="C19" s="847" t="s">
        <v>294</v>
      </c>
      <c r="D19" s="893"/>
      <c r="E19" s="458">
        <v>6973</v>
      </c>
      <c r="F19" s="458">
        <v>14317</v>
      </c>
      <c r="G19" s="458">
        <v>39593</v>
      </c>
      <c r="H19" s="458">
        <v>38630</v>
      </c>
      <c r="I19" s="458">
        <v>58659</v>
      </c>
      <c r="J19" s="458">
        <v>53317</v>
      </c>
      <c r="K19" s="458">
        <v>219060</v>
      </c>
      <c r="L19" s="458">
        <v>87958</v>
      </c>
      <c r="M19" s="458">
        <v>93774</v>
      </c>
      <c r="N19" s="458">
        <v>4240</v>
      </c>
      <c r="O19" s="458">
        <v>20250</v>
      </c>
      <c r="P19" s="458">
        <v>87552</v>
      </c>
      <c r="Q19" s="458">
        <v>584</v>
      </c>
      <c r="R19" s="450"/>
      <c r="S19" s="428"/>
    </row>
    <row r="20" spans="1:19" ht="9.75" customHeight="1" x14ac:dyDescent="0.2">
      <c r="A20" s="370"/>
      <c r="B20" s="432"/>
      <c r="C20" s="1568" t="s">
        <v>125</v>
      </c>
      <c r="D20" s="1568"/>
      <c r="E20" s="895" t="s">
        <v>9</v>
      </c>
      <c r="F20" s="895" t="s">
        <v>9</v>
      </c>
      <c r="G20" s="895" t="s">
        <v>9</v>
      </c>
      <c r="H20" s="895" t="s">
        <v>9</v>
      </c>
      <c r="I20" s="895" t="s">
        <v>9</v>
      </c>
      <c r="J20" s="895" t="s">
        <v>9</v>
      </c>
      <c r="K20" s="895" t="s">
        <v>9</v>
      </c>
      <c r="L20" s="895" t="s">
        <v>9</v>
      </c>
      <c r="M20" s="895" t="s">
        <v>9</v>
      </c>
      <c r="N20" s="895" t="s">
        <v>9</v>
      </c>
      <c r="O20" s="895">
        <v>421</v>
      </c>
      <c r="P20" s="895" t="s">
        <v>9</v>
      </c>
      <c r="Q20" s="895" t="s">
        <v>9</v>
      </c>
      <c r="R20" s="450"/>
      <c r="S20" s="428"/>
    </row>
    <row r="21" spans="1:19" ht="9.75" customHeight="1" x14ac:dyDescent="0.2">
      <c r="A21" s="370"/>
      <c r="B21" s="432"/>
      <c r="C21" s="1568" t="s">
        <v>124</v>
      </c>
      <c r="D21" s="1568"/>
      <c r="E21" s="895" t="s">
        <v>9</v>
      </c>
      <c r="F21" s="895" t="s">
        <v>9</v>
      </c>
      <c r="G21" s="895" t="s">
        <v>9</v>
      </c>
      <c r="H21" s="895" t="s">
        <v>9</v>
      </c>
      <c r="I21" s="895" t="s">
        <v>9</v>
      </c>
      <c r="J21" s="895" t="s">
        <v>9</v>
      </c>
      <c r="K21" s="895" t="s">
        <v>9</v>
      </c>
      <c r="L21" s="895" t="s">
        <v>9</v>
      </c>
      <c r="M21" s="895" t="s">
        <v>9</v>
      </c>
      <c r="N21" s="895" t="s">
        <v>9</v>
      </c>
      <c r="O21" s="895" t="s">
        <v>9</v>
      </c>
      <c r="P21" s="895" t="s">
        <v>9</v>
      </c>
      <c r="Q21" s="895" t="s">
        <v>9</v>
      </c>
      <c r="R21" s="486"/>
      <c r="S21" s="380"/>
    </row>
    <row r="22" spans="1:19" ht="9.75" customHeight="1" x14ac:dyDescent="0.2">
      <c r="A22" s="370"/>
      <c r="B22" s="432"/>
      <c r="C22" s="1568" t="s">
        <v>123</v>
      </c>
      <c r="D22" s="1568"/>
      <c r="E22" s="895">
        <v>4</v>
      </c>
      <c r="F22" s="1024" t="s">
        <v>9</v>
      </c>
      <c r="G22" s="895">
        <v>36545</v>
      </c>
      <c r="H22" s="895">
        <v>30619</v>
      </c>
      <c r="I22" s="895">
        <v>51938</v>
      </c>
      <c r="J22" s="895">
        <v>19123</v>
      </c>
      <c r="K22" s="895">
        <v>6452</v>
      </c>
      <c r="L22" s="895">
        <v>43732</v>
      </c>
      <c r="M22" s="895">
        <v>3355</v>
      </c>
      <c r="N22" s="895">
        <v>831</v>
      </c>
      <c r="O22" s="895" t="s">
        <v>9</v>
      </c>
      <c r="P22" s="895">
        <v>243</v>
      </c>
      <c r="Q22" s="895" t="s">
        <v>9</v>
      </c>
      <c r="R22" s="486"/>
      <c r="S22" s="380"/>
    </row>
    <row r="23" spans="1:19" ht="9.75" customHeight="1" x14ac:dyDescent="0.2">
      <c r="A23" s="370"/>
      <c r="B23" s="432"/>
      <c r="C23" s="1568" t="s">
        <v>122</v>
      </c>
      <c r="D23" s="1568"/>
      <c r="E23" s="895" t="s">
        <v>9</v>
      </c>
      <c r="F23" s="895" t="s">
        <v>9</v>
      </c>
      <c r="G23" s="895" t="s">
        <v>9</v>
      </c>
      <c r="H23" s="895" t="s">
        <v>9</v>
      </c>
      <c r="I23" s="895" t="s">
        <v>9</v>
      </c>
      <c r="J23" s="895" t="s">
        <v>9</v>
      </c>
      <c r="K23" s="895" t="s">
        <v>9</v>
      </c>
      <c r="L23" s="895" t="s">
        <v>9</v>
      </c>
      <c r="M23" s="895" t="s">
        <v>9</v>
      </c>
      <c r="N23" s="895" t="s">
        <v>9</v>
      </c>
      <c r="O23" s="895" t="s">
        <v>9</v>
      </c>
      <c r="P23" s="895" t="s">
        <v>9</v>
      </c>
      <c r="Q23" s="895" t="s">
        <v>9</v>
      </c>
      <c r="R23" s="486"/>
      <c r="S23" s="380"/>
    </row>
    <row r="24" spans="1:19" ht="9.75" customHeight="1" x14ac:dyDescent="0.2">
      <c r="A24" s="370"/>
      <c r="B24" s="432"/>
      <c r="C24" s="1568" t="s">
        <v>121</v>
      </c>
      <c r="D24" s="1568"/>
      <c r="E24" s="895" t="s">
        <v>9</v>
      </c>
      <c r="F24" s="895" t="s">
        <v>9</v>
      </c>
      <c r="G24" s="895">
        <v>344</v>
      </c>
      <c r="H24" s="895" t="s">
        <v>9</v>
      </c>
      <c r="I24" s="895">
        <v>34</v>
      </c>
      <c r="J24" s="895" t="s">
        <v>9</v>
      </c>
      <c r="K24" s="895" t="s">
        <v>9</v>
      </c>
      <c r="L24" s="895" t="s">
        <v>9</v>
      </c>
      <c r="M24" s="895" t="s">
        <v>9</v>
      </c>
      <c r="N24" s="895" t="s">
        <v>9</v>
      </c>
      <c r="O24" s="895" t="s">
        <v>9</v>
      </c>
      <c r="P24" s="895" t="s">
        <v>9</v>
      </c>
      <c r="Q24" s="895" t="s">
        <v>9</v>
      </c>
      <c r="R24" s="486"/>
      <c r="S24" s="380"/>
    </row>
    <row r="25" spans="1:19" ht="9.75" customHeight="1" x14ac:dyDescent="0.2">
      <c r="A25" s="370"/>
      <c r="B25" s="432"/>
      <c r="C25" s="1568" t="s">
        <v>120</v>
      </c>
      <c r="D25" s="1568"/>
      <c r="E25" s="895" t="s">
        <v>9</v>
      </c>
      <c r="F25" s="895" t="s">
        <v>9</v>
      </c>
      <c r="G25" s="895" t="s">
        <v>9</v>
      </c>
      <c r="H25" s="895" t="s">
        <v>9</v>
      </c>
      <c r="I25" s="895" t="s">
        <v>9</v>
      </c>
      <c r="J25" s="895" t="s">
        <v>9</v>
      </c>
      <c r="K25" s="895">
        <v>101988</v>
      </c>
      <c r="L25" s="895" t="s">
        <v>9</v>
      </c>
      <c r="M25" s="895" t="s">
        <v>9</v>
      </c>
      <c r="N25" s="895" t="s">
        <v>9</v>
      </c>
      <c r="O25" s="895" t="s">
        <v>9</v>
      </c>
      <c r="P25" s="895" t="s">
        <v>9</v>
      </c>
      <c r="Q25" s="895" t="s">
        <v>9</v>
      </c>
      <c r="R25" s="486"/>
      <c r="S25" s="380"/>
    </row>
    <row r="26" spans="1:19" ht="9.75" customHeight="1" x14ac:dyDescent="0.2">
      <c r="A26" s="370"/>
      <c r="B26" s="432"/>
      <c r="C26" s="1568" t="s">
        <v>119</v>
      </c>
      <c r="D26" s="1568"/>
      <c r="E26" s="895" t="s">
        <v>9</v>
      </c>
      <c r="F26" s="895">
        <v>14317</v>
      </c>
      <c r="G26" s="895">
        <v>1705</v>
      </c>
      <c r="H26" s="895">
        <v>7488</v>
      </c>
      <c r="I26" s="895">
        <v>4442</v>
      </c>
      <c r="J26" s="895">
        <v>6673</v>
      </c>
      <c r="K26" s="895">
        <v>4125</v>
      </c>
      <c r="L26" s="895">
        <v>3787</v>
      </c>
      <c r="M26" s="895" t="s">
        <v>9</v>
      </c>
      <c r="N26" s="895">
        <v>3340</v>
      </c>
      <c r="O26" s="895" t="s">
        <v>9</v>
      </c>
      <c r="P26" s="895">
        <v>9554</v>
      </c>
      <c r="Q26" s="895" t="s">
        <v>9</v>
      </c>
      <c r="R26" s="486"/>
      <c r="S26" s="380"/>
    </row>
    <row r="27" spans="1:19" ht="9.75" customHeight="1" x14ac:dyDescent="0.2">
      <c r="A27" s="370"/>
      <c r="B27" s="432"/>
      <c r="C27" s="1568" t="s">
        <v>118</v>
      </c>
      <c r="D27" s="1568"/>
      <c r="E27" s="895">
        <v>1169</v>
      </c>
      <c r="F27" s="895" t="s">
        <v>9</v>
      </c>
      <c r="G27" s="895">
        <v>95</v>
      </c>
      <c r="H27" s="895">
        <v>507</v>
      </c>
      <c r="I27" s="895">
        <v>220</v>
      </c>
      <c r="J27" s="895">
        <v>5858</v>
      </c>
      <c r="K27" s="895">
        <v>11081</v>
      </c>
      <c r="L27" s="895">
        <v>1822</v>
      </c>
      <c r="M27" s="895">
        <v>91</v>
      </c>
      <c r="N27" s="895">
        <v>69</v>
      </c>
      <c r="O27" s="895" t="s">
        <v>9</v>
      </c>
      <c r="P27" s="895">
        <v>2108</v>
      </c>
      <c r="Q27" s="895">
        <v>584</v>
      </c>
      <c r="R27" s="486"/>
      <c r="S27" s="380"/>
    </row>
    <row r="28" spans="1:19" ht="9.75" customHeight="1" x14ac:dyDescent="0.2">
      <c r="A28" s="370"/>
      <c r="B28" s="432"/>
      <c r="C28" s="1568" t="s">
        <v>117</v>
      </c>
      <c r="D28" s="1568"/>
      <c r="E28" s="895" t="s">
        <v>9</v>
      </c>
      <c r="F28" s="895" t="s">
        <v>9</v>
      </c>
      <c r="G28" s="895" t="s">
        <v>9</v>
      </c>
      <c r="H28" s="895" t="s">
        <v>9</v>
      </c>
      <c r="I28" s="895" t="s">
        <v>9</v>
      </c>
      <c r="J28" s="895">
        <v>26</v>
      </c>
      <c r="K28" s="895">
        <v>64</v>
      </c>
      <c r="L28" s="895">
        <v>29983</v>
      </c>
      <c r="M28" s="895">
        <v>29047</v>
      </c>
      <c r="N28" s="895" t="s">
        <v>9</v>
      </c>
      <c r="O28" s="895">
        <v>18748</v>
      </c>
      <c r="P28" s="895">
        <v>52850</v>
      </c>
      <c r="Q28" s="895" t="s">
        <v>9</v>
      </c>
      <c r="R28" s="486"/>
      <c r="S28" s="380"/>
    </row>
    <row r="29" spans="1:19" ht="9.75" customHeight="1" x14ac:dyDescent="0.2">
      <c r="A29" s="370"/>
      <c r="B29" s="432"/>
      <c r="C29" s="1568" t="s">
        <v>116</v>
      </c>
      <c r="D29" s="1568"/>
      <c r="E29" s="895" t="s">
        <v>9</v>
      </c>
      <c r="F29" s="895" t="s">
        <v>9</v>
      </c>
      <c r="G29" s="895" t="s">
        <v>9</v>
      </c>
      <c r="H29" s="895" t="s">
        <v>9</v>
      </c>
      <c r="I29" s="895" t="s">
        <v>9</v>
      </c>
      <c r="J29" s="895" t="s">
        <v>9</v>
      </c>
      <c r="K29" s="895" t="s">
        <v>9</v>
      </c>
      <c r="L29" s="895">
        <v>8634</v>
      </c>
      <c r="M29" s="895" t="s">
        <v>9</v>
      </c>
      <c r="N29" s="895" t="s">
        <v>9</v>
      </c>
      <c r="O29" s="895">
        <v>975</v>
      </c>
      <c r="P29" s="895" t="s">
        <v>9</v>
      </c>
      <c r="Q29" s="895" t="s">
        <v>9</v>
      </c>
      <c r="R29" s="486"/>
      <c r="S29" s="380"/>
    </row>
    <row r="30" spans="1:19" ht="9.75" customHeight="1" x14ac:dyDescent="0.2">
      <c r="A30" s="370"/>
      <c r="B30" s="432"/>
      <c r="C30" s="1568" t="s">
        <v>115</v>
      </c>
      <c r="D30" s="1568"/>
      <c r="E30" s="895">
        <v>5800</v>
      </c>
      <c r="F30" s="895" t="s">
        <v>9</v>
      </c>
      <c r="G30" s="895" t="s">
        <v>9</v>
      </c>
      <c r="H30" s="895" t="s">
        <v>9</v>
      </c>
      <c r="I30" s="895" t="s">
        <v>9</v>
      </c>
      <c r="J30" s="895" t="s">
        <v>9</v>
      </c>
      <c r="K30" s="895" t="s">
        <v>9</v>
      </c>
      <c r="L30" s="895" t="s">
        <v>9</v>
      </c>
      <c r="M30" s="895" t="s">
        <v>9</v>
      </c>
      <c r="N30" s="895" t="s">
        <v>9</v>
      </c>
      <c r="O30" s="895">
        <v>100</v>
      </c>
      <c r="P30" s="895">
        <v>1730</v>
      </c>
      <c r="Q30" s="895" t="s">
        <v>9</v>
      </c>
      <c r="R30" s="486"/>
      <c r="S30" s="380"/>
    </row>
    <row r="31" spans="1:19" ht="9.75" customHeight="1" x14ac:dyDescent="0.2">
      <c r="A31" s="370"/>
      <c r="B31" s="432"/>
      <c r="C31" s="1594" t="s">
        <v>424</v>
      </c>
      <c r="D31" s="1594"/>
      <c r="E31" s="895" t="s">
        <v>9</v>
      </c>
      <c r="F31" s="895" t="s">
        <v>9</v>
      </c>
      <c r="G31" s="895" t="s">
        <v>9</v>
      </c>
      <c r="H31" s="895" t="s">
        <v>9</v>
      </c>
      <c r="I31" s="895" t="s">
        <v>9</v>
      </c>
      <c r="J31" s="895" t="s">
        <v>9</v>
      </c>
      <c r="K31" s="895" t="s">
        <v>9</v>
      </c>
      <c r="L31" s="895" t="s">
        <v>9</v>
      </c>
      <c r="M31" s="895" t="s">
        <v>9</v>
      </c>
      <c r="N31" s="895" t="s">
        <v>9</v>
      </c>
      <c r="O31" s="895" t="s">
        <v>9</v>
      </c>
      <c r="P31" s="895" t="s">
        <v>9</v>
      </c>
      <c r="Q31" s="895" t="s">
        <v>9</v>
      </c>
      <c r="R31" s="460"/>
      <c r="S31" s="380"/>
    </row>
    <row r="32" spans="1:19" ht="9.75" customHeight="1" x14ac:dyDescent="0.2">
      <c r="A32" s="370"/>
      <c r="B32" s="432"/>
      <c r="C32" s="1568" t="s">
        <v>114</v>
      </c>
      <c r="D32" s="1568"/>
      <c r="E32" s="895" t="s">
        <v>9</v>
      </c>
      <c r="F32" s="895" t="s">
        <v>9</v>
      </c>
      <c r="G32" s="895" t="s">
        <v>9</v>
      </c>
      <c r="H32" s="895" t="s">
        <v>9</v>
      </c>
      <c r="I32" s="895">
        <v>1493</v>
      </c>
      <c r="J32" s="895" t="s">
        <v>9</v>
      </c>
      <c r="K32" s="895" t="s">
        <v>9</v>
      </c>
      <c r="L32" s="895" t="s">
        <v>9</v>
      </c>
      <c r="M32" s="895" t="s">
        <v>9</v>
      </c>
      <c r="N32" s="895" t="s">
        <v>9</v>
      </c>
      <c r="O32" s="895" t="s">
        <v>9</v>
      </c>
      <c r="P32" s="895" t="s">
        <v>9</v>
      </c>
      <c r="Q32" s="895" t="s">
        <v>9</v>
      </c>
      <c r="R32" s="460"/>
      <c r="S32" s="380"/>
    </row>
    <row r="33" spans="1:19" ht="9.75" customHeight="1" x14ac:dyDescent="0.2">
      <c r="A33" s="370"/>
      <c r="B33" s="432"/>
      <c r="C33" s="1568" t="s">
        <v>113</v>
      </c>
      <c r="D33" s="1568"/>
      <c r="E33" s="895" t="s">
        <v>9</v>
      </c>
      <c r="F33" s="895" t="s">
        <v>9</v>
      </c>
      <c r="G33" s="895" t="s">
        <v>9</v>
      </c>
      <c r="H33" s="895" t="s">
        <v>9</v>
      </c>
      <c r="I33" s="895">
        <v>322</v>
      </c>
      <c r="J33" s="895" t="s">
        <v>9</v>
      </c>
      <c r="K33" s="895" t="s">
        <v>9</v>
      </c>
      <c r="L33" s="895" t="s">
        <v>9</v>
      </c>
      <c r="M33" s="895" t="s">
        <v>9</v>
      </c>
      <c r="N33" s="895" t="s">
        <v>9</v>
      </c>
      <c r="O33" s="895" t="s">
        <v>9</v>
      </c>
      <c r="P33" s="895">
        <v>21067</v>
      </c>
      <c r="Q33" s="895" t="s">
        <v>9</v>
      </c>
      <c r="R33" s="460"/>
      <c r="S33" s="380"/>
    </row>
    <row r="34" spans="1:19" ht="9.75" customHeight="1" x14ac:dyDescent="0.2">
      <c r="A34" s="370">
        <v>4661</v>
      </c>
      <c r="B34" s="432"/>
      <c r="C34" s="1597" t="s">
        <v>112</v>
      </c>
      <c r="D34" s="1597"/>
      <c r="E34" s="895" t="s">
        <v>9</v>
      </c>
      <c r="F34" s="895" t="s">
        <v>9</v>
      </c>
      <c r="G34" s="895" t="s">
        <v>9</v>
      </c>
      <c r="H34" s="895" t="s">
        <v>9</v>
      </c>
      <c r="I34" s="895" t="s">
        <v>9</v>
      </c>
      <c r="J34" s="895" t="s">
        <v>9</v>
      </c>
      <c r="K34" s="895" t="s">
        <v>9</v>
      </c>
      <c r="L34" s="895" t="s">
        <v>9</v>
      </c>
      <c r="M34" s="895" t="s">
        <v>9</v>
      </c>
      <c r="N34" s="895" t="s">
        <v>9</v>
      </c>
      <c r="O34" s="895" t="s">
        <v>9</v>
      </c>
      <c r="P34" s="895" t="s">
        <v>9</v>
      </c>
      <c r="Q34" s="895" t="s">
        <v>9</v>
      </c>
      <c r="R34" s="460"/>
      <c r="S34" s="380"/>
    </row>
    <row r="35" spans="1:19" ht="9.75" customHeight="1" x14ac:dyDescent="0.2">
      <c r="A35" s="370"/>
      <c r="B35" s="432"/>
      <c r="C35" s="1568" t="s">
        <v>111</v>
      </c>
      <c r="D35" s="1568"/>
      <c r="E35" s="895" t="s">
        <v>9</v>
      </c>
      <c r="F35" s="895" t="s">
        <v>9</v>
      </c>
      <c r="G35" s="895" t="s">
        <v>9</v>
      </c>
      <c r="H35" s="895">
        <v>16</v>
      </c>
      <c r="I35" s="895">
        <v>88</v>
      </c>
      <c r="J35" s="895" t="s">
        <v>9</v>
      </c>
      <c r="K35" s="895" t="s">
        <v>9</v>
      </c>
      <c r="L35" s="895" t="s">
        <v>9</v>
      </c>
      <c r="M35" s="895" t="s">
        <v>9</v>
      </c>
      <c r="N35" s="895" t="s">
        <v>9</v>
      </c>
      <c r="O35" s="895" t="s">
        <v>9</v>
      </c>
      <c r="P35" s="895" t="s">
        <v>9</v>
      </c>
      <c r="Q35" s="895" t="s">
        <v>9</v>
      </c>
      <c r="R35" s="460"/>
      <c r="S35" s="380"/>
    </row>
    <row r="36" spans="1:19" ht="9.75" customHeight="1" x14ac:dyDescent="0.2">
      <c r="A36" s="370"/>
      <c r="B36" s="432"/>
      <c r="C36" s="1568" t="s">
        <v>110</v>
      </c>
      <c r="D36" s="1568"/>
      <c r="E36" s="895" t="s">
        <v>9</v>
      </c>
      <c r="F36" s="895" t="s">
        <v>9</v>
      </c>
      <c r="G36" s="895">
        <v>904</v>
      </c>
      <c r="H36" s="895" t="s">
        <v>9</v>
      </c>
      <c r="I36" s="895" t="s">
        <v>9</v>
      </c>
      <c r="J36" s="895">
        <v>21637</v>
      </c>
      <c r="K36" s="895">
        <v>1693</v>
      </c>
      <c r="L36" s="895" t="s">
        <v>9</v>
      </c>
      <c r="M36" s="895">
        <v>61281</v>
      </c>
      <c r="N36" s="895" t="s">
        <v>9</v>
      </c>
      <c r="O36" s="895" t="s">
        <v>9</v>
      </c>
      <c r="P36" s="895" t="s">
        <v>9</v>
      </c>
      <c r="Q36" s="895" t="s">
        <v>9</v>
      </c>
      <c r="R36" s="460"/>
      <c r="S36" s="380"/>
    </row>
    <row r="37" spans="1:19" ht="9.75" customHeight="1" x14ac:dyDescent="0.2">
      <c r="A37" s="370"/>
      <c r="B37" s="432"/>
      <c r="C37" s="1568" t="s">
        <v>281</v>
      </c>
      <c r="D37" s="1568"/>
      <c r="E37" s="895" t="s">
        <v>9</v>
      </c>
      <c r="F37" s="895" t="s">
        <v>9</v>
      </c>
      <c r="G37" s="895" t="s">
        <v>9</v>
      </c>
      <c r="H37" s="895" t="s">
        <v>9</v>
      </c>
      <c r="I37" s="895">
        <v>122</v>
      </c>
      <c r="J37" s="895" t="s">
        <v>9</v>
      </c>
      <c r="K37" s="895" t="s">
        <v>9</v>
      </c>
      <c r="L37" s="895" t="s">
        <v>9</v>
      </c>
      <c r="M37" s="895" t="s">
        <v>9</v>
      </c>
      <c r="N37" s="895" t="s">
        <v>9</v>
      </c>
      <c r="O37" s="895">
        <v>6</v>
      </c>
      <c r="P37" s="895" t="s">
        <v>9</v>
      </c>
      <c r="Q37" s="895" t="s">
        <v>9</v>
      </c>
      <c r="R37" s="486"/>
      <c r="S37" s="380"/>
    </row>
    <row r="38" spans="1:19" ht="9.75" customHeight="1" x14ac:dyDescent="0.2">
      <c r="A38" s="370"/>
      <c r="B38" s="432"/>
      <c r="C38" s="1568" t="s">
        <v>109</v>
      </c>
      <c r="D38" s="1568"/>
      <c r="E38" s="895" t="s">
        <v>9</v>
      </c>
      <c r="F38" s="895" t="s">
        <v>9</v>
      </c>
      <c r="G38" s="895" t="s">
        <v>9</v>
      </c>
      <c r="H38" s="895" t="s">
        <v>9</v>
      </c>
      <c r="I38" s="895" t="s">
        <v>9</v>
      </c>
      <c r="J38" s="895" t="s">
        <v>9</v>
      </c>
      <c r="K38" s="895" t="s">
        <v>9</v>
      </c>
      <c r="L38" s="895" t="s">
        <v>9</v>
      </c>
      <c r="M38" s="895" t="s">
        <v>9</v>
      </c>
      <c r="N38" s="895" t="s">
        <v>9</v>
      </c>
      <c r="O38" s="895" t="s">
        <v>9</v>
      </c>
      <c r="P38" s="895" t="s">
        <v>9</v>
      </c>
      <c r="Q38" s="895" t="s">
        <v>9</v>
      </c>
      <c r="R38" s="486"/>
      <c r="S38" s="380"/>
    </row>
    <row r="39" spans="1:19" ht="9.75" customHeight="1" x14ac:dyDescent="0.2">
      <c r="A39" s="370"/>
      <c r="B39" s="432"/>
      <c r="C39" s="1568" t="s">
        <v>108</v>
      </c>
      <c r="D39" s="1568"/>
      <c r="E39" s="895" t="s">
        <v>9</v>
      </c>
      <c r="F39" s="895" t="s">
        <v>9</v>
      </c>
      <c r="G39" s="895" t="s">
        <v>9</v>
      </c>
      <c r="H39" s="895" t="s">
        <v>9</v>
      </c>
      <c r="I39" s="895" t="s">
        <v>9</v>
      </c>
      <c r="J39" s="895" t="s">
        <v>9</v>
      </c>
      <c r="K39" s="895" t="s">
        <v>9</v>
      </c>
      <c r="L39" s="895" t="s">
        <v>9</v>
      </c>
      <c r="M39" s="895" t="s">
        <v>9</v>
      </c>
      <c r="N39" s="895" t="s">
        <v>9</v>
      </c>
      <c r="O39" s="895" t="s">
        <v>9</v>
      </c>
      <c r="P39" s="895" t="s">
        <v>9</v>
      </c>
      <c r="Q39" s="895" t="s">
        <v>9</v>
      </c>
      <c r="R39" s="486"/>
      <c r="S39" s="380"/>
    </row>
    <row r="40" spans="1:19" s="451" customFormat="1" ht="9.75" customHeight="1" x14ac:dyDescent="0.2">
      <c r="A40" s="448"/>
      <c r="B40" s="449"/>
      <c r="C40" s="1568" t="s">
        <v>107</v>
      </c>
      <c r="D40" s="1568"/>
      <c r="E40" s="895" t="s">
        <v>9</v>
      </c>
      <c r="F40" s="895" t="s">
        <v>9</v>
      </c>
      <c r="G40" s="895" t="s">
        <v>9</v>
      </c>
      <c r="H40" s="895" t="s">
        <v>9</v>
      </c>
      <c r="I40" s="895" t="s">
        <v>9</v>
      </c>
      <c r="J40" s="895" t="s">
        <v>9</v>
      </c>
      <c r="K40" s="895" t="s">
        <v>9</v>
      </c>
      <c r="L40" s="895" t="s">
        <v>9</v>
      </c>
      <c r="M40" s="895" t="s">
        <v>9</v>
      </c>
      <c r="N40" s="895" t="s">
        <v>9</v>
      </c>
      <c r="O40" s="895" t="s">
        <v>9</v>
      </c>
      <c r="P40" s="895" t="s">
        <v>9</v>
      </c>
      <c r="Q40" s="895" t="s">
        <v>9</v>
      </c>
      <c r="R40" s="486"/>
      <c r="S40" s="428"/>
    </row>
    <row r="41" spans="1:19" s="451" customFormat="1" ht="9.75" customHeight="1" x14ac:dyDescent="0.2">
      <c r="A41" s="448"/>
      <c r="B41" s="449"/>
      <c r="C41" s="1569" t="s">
        <v>106</v>
      </c>
      <c r="D41" s="1569"/>
      <c r="E41" s="895" t="s">
        <v>9</v>
      </c>
      <c r="F41" s="895" t="s">
        <v>9</v>
      </c>
      <c r="G41" s="895" t="s">
        <v>9</v>
      </c>
      <c r="H41" s="895" t="s">
        <v>9</v>
      </c>
      <c r="I41" s="895" t="s">
        <v>9</v>
      </c>
      <c r="J41" s="895" t="s">
        <v>9</v>
      </c>
      <c r="K41" s="895">
        <v>93657</v>
      </c>
      <c r="L41" s="895" t="s">
        <v>9</v>
      </c>
      <c r="M41" s="895" t="s">
        <v>9</v>
      </c>
      <c r="N41" s="895" t="s">
        <v>9</v>
      </c>
      <c r="O41" s="895" t="s">
        <v>9</v>
      </c>
      <c r="P41" s="895" t="s">
        <v>9</v>
      </c>
      <c r="Q41" s="895" t="s">
        <v>9</v>
      </c>
      <c r="R41" s="486"/>
      <c r="S41" s="428"/>
    </row>
    <row r="42" spans="1:19" s="384" customFormat="1" ht="30" customHeight="1" x14ac:dyDescent="0.2">
      <c r="A42" s="382"/>
      <c r="B42" s="528"/>
      <c r="C42" s="1570" t="s">
        <v>469</v>
      </c>
      <c r="D42" s="1570"/>
      <c r="E42" s="1570"/>
      <c r="F42" s="1570"/>
      <c r="G42" s="1570"/>
      <c r="H42" s="1570"/>
      <c r="I42" s="1570"/>
      <c r="J42" s="1570"/>
      <c r="K42" s="1570"/>
      <c r="L42" s="1570"/>
      <c r="M42" s="1570"/>
      <c r="N42" s="1570"/>
      <c r="O42" s="1570"/>
      <c r="P42" s="1570"/>
      <c r="Q42" s="1570"/>
      <c r="R42" s="582"/>
      <c r="S42" s="383"/>
    </row>
    <row r="43" spans="1:19" ht="13.5" customHeight="1" x14ac:dyDescent="0.2">
      <c r="A43" s="370"/>
      <c r="B43" s="432"/>
      <c r="C43" s="1578" t="s">
        <v>176</v>
      </c>
      <c r="D43" s="1579"/>
      <c r="E43" s="1579"/>
      <c r="F43" s="1579"/>
      <c r="G43" s="1579"/>
      <c r="H43" s="1579"/>
      <c r="I43" s="1579"/>
      <c r="J43" s="1579"/>
      <c r="K43" s="1579"/>
      <c r="L43" s="1579"/>
      <c r="M43" s="1579"/>
      <c r="N43" s="1579"/>
      <c r="O43" s="1579"/>
      <c r="P43" s="1579"/>
      <c r="Q43" s="1580"/>
      <c r="R43" s="380"/>
      <c r="S43" s="380"/>
    </row>
    <row r="44" spans="1:19" s="474" customFormat="1" ht="2.25" customHeight="1" x14ac:dyDescent="0.2">
      <c r="A44" s="471"/>
      <c r="B44" s="472"/>
      <c r="C44" s="1595" t="s">
        <v>77</v>
      </c>
      <c r="D44" s="1595"/>
      <c r="E44" s="773"/>
      <c r="F44" s="773"/>
      <c r="G44" s="773"/>
      <c r="H44" s="773"/>
      <c r="I44" s="773"/>
      <c r="J44" s="773"/>
      <c r="K44" s="773"/>
      <c r="L44" s="773"/>
      <c r="M44" s="773"/>
      <c r="N44" s="773"/>
      <c r="O44" s="773"/>
      <c r="P44" s="773"/>
      <c r="Q44" s="773"/>
      <c r="R44" s="410"/>
      <c r="S44" s="410"/>
    </row>
    <row r="45" spans="1:19" ht="11.25" customHeight="1" x14ac:dyDescent="0.2">
      <c r="A45" s="370"/>
      <c r="B45" s="432"/>
      <c r="C45" s="1596"/>
      <c r="D45" s="1596"/>
      <c r="E45" s="854">
        <v>2006</v>
      </c>
      <c r="F45" s="854">
        <v>2007</v>
      </c>
      <c r="G45" s="722">
        <v>2008</v>
      </c>
      <c r="H45" s="854">
        <v>2009</v>
      </c>
      <c r="I45" s="854">
        <v>2010</v>
      </c>
      <c r="J45" s="722">
        <v>2011</v>
      </c>
      <c r="K45" s="854">
        <v>2012</v>
      </c>
      <c r="L45" s="854">
        <v>2013</v>
      </c>
      <c r="M45" s="722">
        <v>2014</v>
      </c>
      <c r="N45" s="854">
        <v>2015</v>
      </c>
      <c r="O45" s="854">
        <v>2016</v>
      </c>
      <c r="P45" s="722">
        <v>2017</v>
      </c>
      <c r="Q45" s="722">
        <v>2018</v>
      </c>
      <c r="R45" s="486"/>
      <c r="S45" s="380"/>
    </row>
    <row r="46" spans="1:19" s="859" customFormat="1" ht="11.25" customHeight="1" x14ac:dyDescent="0.2">
      <c r="A46" s="855"/>
      <c r="B46" s="856"/>
      <c r="C46" s="1577" t="s">
        <v>67</v>
      </c>
      <c r="D46" s="1577"/>
      <c r="E46" s="860">
        <v>396</v>
      </c>
      <c r="F46" s="860">
        <v>343</v>
      </c>
      <c r="G46" s="860">
        <v>441</v>
      </c>
      <c r="H46" s="860">
        <v>361</v>
      </c>
      <c r="I46" s="860">
        <v>352</v>
      </c>
      <c r="J46" s="860">
        <v>200</v>
      </c>
      <c r="K46" s="860">
        <v>107</v>
      </c>
      <c r="L46" s="860">
        <v>106</v>
      </c>
      <c r="M46" s="860">
        <v>174</v>
      </c>
      <c r="N46" s="860">
        <v>182</v>
      </c>
      <c r="O46" s="860">
        <v>210</v>
      </c>
      <c r="P46" s="860">
        <v>310</v>
      </c>
      <c r="Q46" s="860">
        <v>311</v>
      </c>
      <c r="R46" s="857"/>
      <c r="S46" s="858"/>
    </row>
    <row r="47" spans="1:19" s="859" customFormat="1" ht="11.25" customHeight="1" x14ac:dyDescent="0.2">
      <c r="A47" s="855"/>
      <c r="B47" s="856"/>
      <c r="C47" s="1581" t="s">
        <v>399</v>
      </c>
      <c r="D47" s="1577"/>
      <c r="E47" s="860">
        <v>258</v>
      </c>
      <c r="F47" s="860">
        <v>268</v>
      </c>
      <c r="G47" s="860">
        <v>304</v>
      </c>
      <c r="H47" s="860">
        <v>258</v>
      </c>
      <c r="I47" s="860">
        <v>234</v>
      </c>
      <c r="J47" s="860">
        <v>182</v>
      </c>
      <c r="K47" s="860">
        <v>93</v>
      </c>
      <c r="L47" s="860">
        <v>97</v>
      </c>
      <c r="M47" s="860">
        <v>161</v>
      </c>
      <c r="N47" s="860">
        <v>145</v>
      </c>
      <c r="O47" s="860">
        <v>175</v>
      </c>
      <c r="P47" s="860">
        <v>226</v>
      </c>
      <c r="Q47" s="860">
        <v>234</v>
      </c>
      <c r="R47" s="857"/>
      <c r="S47" s="858"/>
    </row>
    <row r="48" spans="1:19" s="451" customFormat="1" ht="10.5" customHeight="1" x14ac:dyDescent="0.2">
      <c r="A48" s="448"/>
      <c r="B48" s="449"/>
      <c r="C48" s="853"/>
      <c r="D48" s="531" t="s">
        <v>239</v>
      </c>
      <c r="E48" s="895">
        <v>153</v>
      </c>
      <c r="F48" s="895">
        <v>160</v>
      </c>
      <c r="G48" s="895">
        <v>172</v>
      </c>
      <c r="H48" s="895">
        <v>142</v>
      </c>
      <c r="I48" s="895">
        <v>141</v>
      </c>
      <c r="J48" s="895">
        <v>93</v>
      </c>
      <c r="K48" s="895">
        <v>36</v>
      </c>
      <c r="L48" s="895">
        <v>27</v>
      </c>
      <c r="M48" s="895">
        <v>49</v>
      </c>
      <c r="N48" s="895">
        <v>65</v>
      </c>
      <c r="O48" s="895">
        <v>69</v>
      </c>
      <c r="P48" s="895">
        <v>91</v>
      </c>
      <c r="Q48" s="895">
        <v>96</v>
      </c>
      <c r="R48" s="486"/>
      <c r="S48" s="428"/>
    </row>
    <row r="49" spans="1:19" s="451" customFormat="1" ht="10.5" customHeight="1" x14ac:dyDescent="0.2">
      <c r="A49" s="448"/>
      <c r="B49" s="449"/>
      <c r="C49" s="853"/>
      <c r="D49" s="531" t="s">
        <v>240</v>
      </c>
      <c r="E49" s="895">
        <v>26</v>
      </c>
      <c r="F49" s="895">
        <v>27</v>
      </c>
      <c r="G49" s="895">
        <v>27</v>
      </c>
      <c r="H49" s="895">
        <v>22</v>
      </c>
      <c r="I49" s="895">
        <v>25</v>
      </c>
      <c r="J49" s="895">
        <v>22</v>
      </c>
      <c r="K49" s="895">
        <v>9</v>
      </c>
      <c r="L49" s="895">
        <v>18</v>
      </c>
      <c r="M49" s="895">
        <v>23</v>
      </c>
      <c r="N49" s="895">
        <v>20</v>
      </c>
      <c r="O49" s="895">
        <v>19</v>
      </c>
      <c r="P49" s="895">
        <v>21</v>
      </c>
      <c r="Q49" s="895">
        <v>26</v>
      </c>
      <c r="R49" s="486"/>
      <c r="S49" s="428"/>
    </row>
    <row r="50" spans="1:19" s="451" customFormat="1" ht="10.5" customHeight="1" x14ac:dyDescent="0.2">
      <c r="A50" s="448"/>
      <c r="B50" s="449"/>
      <c r="C50" s="853"/>
      <c r="D50" s="965" t="s">
        <v>241</v>
      </c>
      <c r="E50" s="895">
        <v>65</v>
      </c>
      <c r="F50" s="895">
        <v>64</v>
      </c>
      <c r="G50" s="895">
        <v>97</v>
      </c>
      <c r="H50" s="895">
        <v>87</v>
      </c>
      <c r="I50" s="895">
        <v>64</v>
      </c>
      <c r="J50" s="895">
        <v>55</v>
      </c>
      <c r="K50" s="895">
        <v>40</v>
      </c>
      <c r="L50" s="895">
        <v>49</v>
      </c>
      <c r="M50" s="895">
        <v>80</v>
      </c>
      <c r="N50" s="895">
        <v>53</v>
      </c>
      <c r="O50" s="895">
        <v>58</v>
      </c>
      <c r="P50" s="895">
        <v>96</v>
      </c>
      <c r="Q50" s="895">
        <v>98</v>
      </c>
      <c r="R50" s="486"/>
      <c r="S50" s="428"/>
    </row>
    <row r="51" spans="1:19" s="451" customFormat="1" ht="10.5" customHeight="1" x14ac:dyDescent="0.2">
      <c r="A51" s="448"/>
      <c r="B51" s="449"/>
      <c r="C51" s="853"/>
      <c r="D51" s="965" t="s">
        <v>243</v>
      </c>
      <c r="E51" s="895" t="s">
        <v>9</v>
      </c>
      <c r="F51" s="895" t="s">
        <v>9</v>
      </c>
      <c r="G51" s="895" t="s">
        <v>9</v>
      </c>
      <c r="H51" s="895" t="s">
        <v>9</v>
      </c>
      <c r="I51" s="895" t="s">
        <v>9</v>
      </c>
      <c r="J51" s="895" t="s">
        <v>9</v>
      </c>
      <c r="K51" s="895" t="s">
        <v>9</v>
      </c>
      <c r="L51" s="895" t="s">
        <v>9</v>
      </c>
      <c r="M51" s="895" t="s">
        <v>9</v>
      </c>
      <c r="N51" s="895" t="s">
        <v>9</v>
      </c>
      <c r="O51" s="895" t="s">
        <v>9</v>
      </c>
      <c r="P51" s="895" t="s">
        <v>9</v>
      </c>
      <c r="Q51" s="895" t="s">
        <v>9</v>
      </c>
      <c r="R51" s="486"/>
      <c r="S51" s="428"/>
    </row>
    <row r="52" spans="1:19" s="451" customFormat="1" ht="10.5" customHeight="1" x14ac:dyDescent="0.2">
      <c r="A52" s="448"/>
      <c r="B52" s="449"/>
      <c r="C52" s="853"/>
      <c r="D52" s="531" t="s">
        <v>242</v>
      </c>
      <c r="E52" s="896">
        <v>14</v>
      </c>
      <c r="F52" s="896">
        <v>17</v>
      </c>
      <c r="G52" s="896">
        <v>8</v>
      </c>
      <c r="H52" s="896">
        <v>7</v>
      </c>
      <c r="I52" s="896">
        <v>4</v>
      </c>
      <c r="J52" s="896">
        <v>12</v>
      </c>
      <c r="K52" s="896">
        <v>8</v>
      </c>
      <c r="L52" s="896">
        <v>3</v>
      </c>
      <c r="M52" s="896">
        <v>9</v>
      </c>
      <c r="N52" s="896">
        <v>7</v>
      </c>
      <c r="O52" s="896">
        <v>29</v>
      </c>
      <c r="P52" s="896">
        <v>18</v>
      </c>
      <c r="Q52" s="896">
        <v>14</v>
      </c>
      <c r="R52" s="486"/>
      <c r="S52" s="428"/>
    </row>
    <row r="53" spans="1:19" s="859" customFormat="1" ht="11.25" customHeight="1" x14ac:dyDescent="0.2">
      <c r="A53" s="855"/>
      <c r="B53" s="856"/>
      <c r="C53" s="1577" t="s">
        <v>400</v>
      </c>
      <c r="D53" s="1577"/>
      <c r="E53" s="860">
        <v>138</v>
      </c>
      <c r="F53" s="860">
        <v>75</v>
      </c>
      <c r="G53" s="860">
        <v>137</v>
      </c>
      <c r="H53" s="860">
        <v>103</v>
      </c>
      <c r="I53" s="860">
        <v>118</v>
      </c>
      <c r="J53" s="860">
        <v>18</v>
      </c>
      <c r="K53" s="860">
        <v>14</v>
      </c>
      <c r="L53" s="860">
        <v>9</v>
      </c>
      <c r="M53" s="860">
        <v>13</v>
      </c>
      <c r="N53" s="860">
        <v>37</v>
      </c>
      <c r="O53" s="860">
        <v>35</v>
      </c>
      <c r="P53" s="860">
        <v>84</v>
      </c>
      <c r="Q53" s="860">
        <v>77</v>
      </c>
      <c r="R53" s="857"/>
      <c r="S53" s="858"/>
    </row>
    <row r="54" spans="1:19" s="451" customFormat="1" ht="10.5" customHeight="1" x14ac:dyDescent="0.2">
      <c r="A54" s="448"/>
      <c r="B54" s="449"/>
      <c r="C54" s="964"/>
      <c r="D54" s="965" t="s">
        <v>465</v>
      </c>
      <c r="E54" s="895" t="s">
        <v>9</v>
      </c>
      <c r="F54" s="895" t="s">
        <v>9</v>
      </c>
      <c r="G54" s="895" t="s">
        <v>9</v>
      </c>
      <c r="H54" s="895">
        <v>1</v>
      </c>
      <c r="I54" s="896" t="s">
        <v>9</v>
      </c>
      <c r="J54" s="896">
        <v>1</v>
      </c>
      <c r="K54" s="896">
        <v>1</v>
      </c>
      <c r="L54" s="896" t="s">
        <v>9</v>
      </c>
      <c r="M54" s="895" t="s">
        <v>9</v>
      </c>
      <c r="N54" s="895" t="s">
        <v>9</v>
      </c>
      <c r="O54" s="895" t="s">
        <v>9</v>
      </c>
      <c r="P54" s="895" t="s">
        <v>9</v>
      </c>
      <c r="Q54" s="895">
        <v>1</v>
      </c>
      <c r="R54" s="486"/>
      <c r="S54" s="428"/>
    </row>
    <row r="55" spans="1:19" s="451" customFormat="1" ht="10.5" customHeight="1" x14ac:dyDescent="0.2">
      <c r="A55" s="448"/>
      <c r="B55" s="449"/>
      <c r="C55" s="853"/>
      <c r="D55" s="531" t="s">
        <v>244</v>
      </c>
      <c r="E55" s="896">
        <v>1</v>
      </c>
      <c r="F55" s="896">
        <v>1</v>
      </c>
      <c r="G55" s="896" t="s">
        <v>9</v>
      </c>
      <c r="H55" s="896">
        <v>1</v>
      </c>
      <c r="I55" s="896">
        <v>2</v>
      </c>
      <c r="J55" s="896" t="s">
        <v>9</v>
      </c>
      <c r="K55" s="896">
        <v>1</v>
      </c>
      <c r="L55" s="896" t="s">
        <v>9</v>
      </c>
      <c r="M55" s="896" t="s">
        <v>9</v>
      </c>
      <c r="N55" s="896">
        <v>1</v>
      </c>
      <c r="O55" s="896" t="s">
        <v>9</v>
      </c>
      <c r="P55" s="896" t="s">
        <v>9</v>
      </c>
      <c r="Q55" s="896">
        <v>1</v>
      </c>
      <c r="R55" s="486"/>
      <c r="S55" s="428"/>
    </row>
    <row r="56" spans="1:19" s="451" customFormat="1" ht="10.5" customHeight="1" x14ac:dyDescent="0.2">
      <c r="A56" s="448"/>
      <c r="B56" s="449"/>
      <c r="C56" s="853"/>
      <c r="D56" s="531" t="s">
        <v>245</v>
      </c>
      <c r="E56" s="896">
        <v>137</v>
      </c>
      <c r="F56" s="896">
        <v>74</v>
      </c>
      <c r="G56" s="896">
        <v>137</v>
      </c>
      <c r="H56" s="896">
        <v>101</v>
      </c>
      <c r="I56" s="896">
        <v>116</v>
      </c>
      <c r="J56" s="896">
        <v>17</v>
      </c>
      <c r="K56" s="896">
        <v>12</v>
      </c>
      <c r="L56" s="896">
        <v>9</v>
      </c>
      <c r="M56" s="896">
        <v>13</v>
      </c>
      <c r="N56" s="896">
        <v>36</v>
      </c>
      <c r="O56" s="896">
        <v>35</v>
      </c>
      <c r="P56" s="896">
        <v>84</v>
      </c>
      <c r="Q56" s="896">
        <v>75</v>
      </c>
      <c r="R56" s="486"/>
      <c r="S56" s="428"/>
    </row>
    <row r="57" spans="1:19" s="700" customFormat="1" ht="13.5" customHeight="1" x14ac:dyDescent="0.2">
      <c r="A57" s="697"/>
      <c r="B57" s="680"/>
      <c r="C57" s="461" t="s">
        <v>419</v>
      </c>
      <c r="D57" s="698"/>
      <c r="E57" s="434"/>
      <c r="F57" s="434"/>
      <c r="G57" s="462"/>
      <c r="H57" s="462"/>
      <c r="I57" s="1582"/>
      <c r="J57" s="1582"/>
      <c r="K57" s="1582"/>
      <c r="L57" s="1582"/>
      <c r="M57" s="1582"/>
      <c r="N57" s="1582"/>
      <c r="O57" s="1582"/>
      <c r="P57" s="1582"/>
      <c r="Q57" s="1582"/>
      <c r="R57" s="699"/>
      <c r="S57" s="462"/>
    </row>
    <row r="58" spans="1:19" s="420" customFormat="1" ht="16.5" customHeight="1" thickBot="1" x14ac:dyDescent="0.25">
      <c r="A58" s="453"/>
      <c r="B58" s="463"/>
      <c r="C58" s="966" t="s">
        <v>466</v>
      </c>
      <c r="D58" s="464"/>
      <c r="E58" s="466"/>
      <c r="F58" s="466"/>
      <c r="G58" s="466"/>
      <c r="H58" s="466"/>
      <c r="I58" s="466"/>
      <c r="J58" s="466"/>
      <c r="K58" s="466"/>
      <c r="L58" s="466"/>
      <c r="M58" s="466"/>
      <c r="N58" s="466"/>
      <c r="O58" s="466"/>
      <c r="P58" s="466"/>
      <c r="Q58" s="435" t="s">
        <v>72</v>
      </c>
      <c r="R58" s="467"/>
      <c r="S58" s="468"/>
    </row>
    <row r="59" spans="1:19" ht="13.5" customHeight="1" thickBot="1" x14ac:dyDescent="0.25">
      <c r="A59" s="370"/>
      <c r="B59" s="463"/>
      <c r="C59" s="1574" t="s">
        <v>292</v>
      </c>
      <c r="D59" s="1575"/>
      <c r="E59" s="1575"/>
      <c r="F59" s="1575"/>
      <c r="G59" s="1575"/>
      <c r="H59" s="1575"/>
      <c r="I59" s="1575"/>
      <c r="J59" s="1575"/>
      <c r="K59" s="1575"/>
      <c r="L59" s="1575"/>
      <c r="M59" s="1575"/>
      <c r="N59" s="1575"/>
      <c r="O59" s="1575"/>
      <c r="P59" s="1575"/>
      <c r="Q59" s="1576"/>
      <c r="R59" s="435"/>
      <c r="S59" s="422"/>
    </row>
    <row r="60" spans="1:19" ht="3.75" customHeight="1" x14ac:dyDescent="0.2">
      <c r="A60" s="370"/>
      <c r="B60" s="463"/>
      <c r="C60" s="1571" t="s">
        <v>68</v>
      </c>
      <c r="D60" s="1571"/>
      <c r="F60" s="1239"/>
      <c r="G60" s="1239"/>
      <c r="H60" s="1239"/>
      <c r="I60" s="1239"/>
      <c r="J60" s="1239"/>
      <c r="K60" s="1239"/>
      <c r="L60" s="1239"/>
      <c r="M60" s="1239"/>
      <c r="N60" s="1239"/>
      <c r="O60" s="1239"/>
      <c r="P60" s="1239"/>
      <c r="Q60" s="865"/>
      <c r="R60" s="467"/>
      <c r="S60" s="422"/>
    </row>
    <row r="61" spans="1:19" ht="10.5" customHeight="1" x14ac:dyDescent="0.2">
      <c r="A61" s="370"/>
      <c r="B61" s="432"/>
      <c r="C61" s="1572"/>
      <c r="D61" s="1572"/>
      <c r="E61" s="1583">
        <v>2018</v>
      </c>
      <c r="F61" s="1583"/>
      <c r="G61" s="1583"/>
      <c r="H61" s="1583"/>
      <c r="I61" s="1583"/>
      <c r="J61" s="1583"/>
      <c r="K61" s="1583"/>
      <c r="L61" s="1583"/>
      <c r="M61" s="1583"/>
      <c r="N61" s="1583"/>
      <c r="O61" s="1583"/>
      <c r="P61" s="1583"/>
      <c r="Q61" s="1241">
        <v>2019</v>
      </c>
      <c r="R61" s="422"/>
      <c r="S61" s="422"/>
    </row>
    <row r="62" spans="1:19" ht="12.75" customHeight="1" x14ac:dyDescent="0.2">
      <c r="A62" s="370"/>
      <c r="B62" s="432"/>
      <c r="C62" s="385"/>
      <c r="D62" s="385"/>
      <c r="E62" s="900" t="s">
        <v>92</v>
      </c>
      <c r="F62" s="900" t="s">
        <v>103</v>
      </c>
      <c r="G62" s="900" t="s">
        <v>102</v>
      </c>
      <c r="H62" s="900" t="s">
        <v>101</v>
      </c>
      <c r="I62" s="900" t="s">
        <v>100</v>
      </c>
      <c r="J62" s="900" t="s">
        <v>99</v>
      </c>
      <c r="K62" s="900" t="s">
        <v>98</v>
      </c>
      <c r="L62" s="900" t="s">
        <v>97</v>
      </c>
      <c r="M62" s="900" t="s">
        <v>96</v>
      </c>
      <c r="N62" s="900" t="s">
        <v>95</v>
      </c>
      <c r="O62" s="900" t="s">
        <v>94</v>
      </c>
      <c r="P62" s="900" t="s">
        <v>93</v>
      </c>
      <c r="Q62" s="900" t="s">
        <v>92</v>
      </c>
      <c r="R62" s="467"/>
      <c r="S62" s="422"/>
    </row>
    <row r="63" spans="1:19" ht="9.75" customHeight="1" x14ac:dyDescent="0.2">
      <c r="A63" s="370"/>
      <c r="B63" s="463"/>
      <c r="C63" s="1573" t="s">
        <v>91</v>
      </c>
      <c r="D63" s="1573"/>
      <c r="E63" s="899"/>
      <c r="F63" s="899"/>
      <c r="G63" s="897"/>
      <c r="H63" s="897"/>
      <c r="I63" s="897"/>
      <c r="J63" s="897"/>
      <c r="K63" s="897"/>
      <c r="L63" s="897"/>
      <c r="M63" s="897"/>
      <c r="N63" s="897"/>
      <c r="O63" s="897"/>
      <c r="P63" s="897"/>
      <c r="Q63" s="897"/>
      <c r="R63" s="467"/>
      <c r="S63" s="422"/>
    </row>
    <row r="64" spans="1:19" s="474" customFormat="1" ht="9.75" customHeight="1" x14ac:dyDescent="0.2">
      <c r="A64" s="471"/>
      <c r="B64" s="472"/>
      <c r="C64" s="473" t="s">
        <v>90</v>
      </c>
      <c r="D64" s="396"/>
      <c r="E64" s="898">
        <v>-1.02</v>
      </c>
      <c r="F64" s="898">
        <v>-0.68</v>
      </c>
      <c r="G64" s="898">
        <v>1.86</v>
      </c>
      <c r="H64" s="898">
        <v>0.66</v>
      </c>
      <c r="I64" s="898">
        <v>0.41</v>
      </c>
      <c r="J64" s="898">
        <v>0.06</v>
      </c>
      <c r="K64" s="898">
        <v>-0.61</v>
      </c>
      <c r="L64" s="898">
        <v>-0.35</v>
      </c>
      <c r="M64" s="898">
        <v>1.1299999999999999</v>
      </c>
      <c r="N64" s="898">
        <v>-0.09</v>
      </c>
      <c r="O64" s="898">
        <v>-0.45</v>
      </c>
      <c r="P64" s="898">
        <v>-0.23</v>
      </c>
      <c r="Q64" s="898">
        <v>-1.2</v>
      </c>
      <c r="R64" s="410"/>
      <c r="S64" s="410"/>
    </row>
    <row r="65" spans="1:19" s="474" customFormat="1" ht="9.75" customHeight="1" x14ac:dyDescent="0.2">
      <c r="A65" s="471"/>
      <c r="B65" s="472"/>
      <c r="C65" s="473" t="s">
        <v>89</v>
      </c>
      <c r="D65" s="396"/>
      <c r="E65" s="898">
        <v>1.03</v>
      </c>
      <c r="F65" s="898">
        <v>0.57999999999999996</v>
      </c>
      <c r="G65" s="898">
        <v>0.69</v>
      </c>
      <c r="H65" s="898">
        <v>0.4</v>
      </c>
      <c r="I65" s="898">
        <v>1.04</v>
      </c>
      <c r="J65" s="898">
        <v>1.52</v>
      </c>
      <c r="K65" s="898">
        <v>1.58</v>
      </c>
      <c r="L65" s="898">
        <v>1.22</v>
      </c>
      <c r="M65" s="898">
        <v>1.4</v>
      </c>
      <c r="N65" s="898">
        <v>0.96</v>
      </c>
      <c r="O65" s="898">
        <v>0.86</v>
      </c>
      <c r="P65" s="898">
        <v>0.66</v>
      </c>
      <c r="Q65" s="898">
        <v>0.48</v>
      </c>
      <c r="R65" s="410"/>
      <c r="S65" s="410"/>
    </row>
    <row r="66" spans="1:19" s="474" customFormat="1" ht="11.25" customHeight="1" x14ac:dyDescent="0.2">
      <c r="A66" s="471"/>
      <c r="B66" s="472"/>
      <c r="C66" s="473" t="s">
        <v>253</v>
      </c>
      <c r="D66" s="396"/>
      <c r="E66" s="898">
        <v>1.34</v>
      </c>
      <c r="F66" s="898">
        <v>1.26</v>
      </c>
      <c r="G66" s="898">
        <v>1.21</v>
      </c>
      <c r="H66" s="898">
        <v>1.07</v>
      </c>
      <c r="I66" s="898">
        <v>1.04</v>
      </c>
      <c r="J66" s="898">
        <v>1.0900000000000001</v>
      </c>
      <c r="K66" s="898">
        <v>1.1499999999999999</v>
      </c>
      <c r="L66" s="898">
        <v>1.1499999999999999</v>
      </c>
      <c r="M66" s="898">
        <v>1.1499999999999999</v>
      </c>
      <c r="N66" s="898">
        <v>1.1200000000000001</v>
      </c>
      <c r="O66" s="898">
        <v>1.06</v>
      </c>
      <c r="P66" s="898">
        <v>0.99</v>
      </c>
      <c r="Q66" s="898">
        <v>0.95</v>
      </c>
      <c r="R66" s="410"/>
      <c r="S66" s="410"/>
    </row>
    <row r="67" spans="1:19" ht="11.25" customHeight="1" x14ac:dyDescent="0.2">
      <c r="A67" s="370"/>
      <c r="B67" s="463"/>
      <c r="C67" s="848" t="s">
        <v>88</v>
      </c>
      <c r="D67" s="470"/>
      <c r="E67" s="475"/>
      <c r="F67" s="178"/>
      <c r="G67" s="520"/>
      <c r="H67" s="520"/>
      <c r="I67" s="520"/>
      <c r="J67" s="84"/>
      <c r="K67" s="475"/>
      <c r="L67" s="520"/>
      <c r="M67" s="520"/>
      <c r="N67" s="520"/>
      <c r="O67" s="520"/>
      <c r="P67" s="520"/>
      <c r="Q67" s="476"/>
      <c r="R67" s="467"/>
      <c r="S67" s="422"/>
    </row>
    <row r="68" spans="1:19" ht="9.75" customHeight="1" x14ac:dyDescent="0.2">
      <c r="A68" s="370"/>
      <c r="B68" s="477"/>
      <c r="C68" s="430"/>
      <c r="D68" s="678" t="s">
        <v>668</v>
      </c>
      <c r="E68" s="557"/>
      <c r="F68" s="559"/>
      <c r="G68" s="80"/>
      <c r="H68" s="80"/>
      <c r="I68" s="80"/>
      <c r="J68" s="560">
        <v>6.6257702515313266</v>
      </c>
      <c r="K68" s="475"/>
      <c r="L68" s="520"/>
      <c r="M68" s="520"/>
      <c r="N68" s="520"/>
      <c r="O68" s="520"/>
      <c r="P68" s="520"/>
      <c r="Q68" s="1108">
        <f>+J68</f>
        <v>6.6257702515313266</v>
      </c>
      <c r="R68" s="467"/>
      <c r="S68" s="422"/>
    </row>
    <row r="69" spans="1:19" ht="9.75" customHeight="1" x14ac:dyDescent="0.2">
      <c r="A69" s="370"/>
      <c r="B69" s="478"/>
      <c r="C69" s="396"/>
      <c r="D69" s="561" t="s">
        <v>669</v>
      </c>
      <c r="E69" s="562"/>
      <c r="F69" s="562"/>
      <c r="G69" s="562"/>
      <c r="H69" s="562"/>
      <c r="I69" s="562"/>
      <c r="J69" s="560">
        <v>4.6459003258951359</v>
      </c>
      <c r="K69" s="475"/>
      <c r="L69" s="194"/>
      <c r="M69" s="520"/>
      <c r="N69" s="520"/>
      <c r="O69" s="520"/>
      <c r="P69" s="520"/>
      <c r="Q69" s="1108">
        <f t="shared" ref="Q69:Q72" si="0">+J69</f>
        <v>4.6459003258951359</v>
      </c>
      <c r="R69" s="479"/>
      <c r="S69" s="479"/>
    </row>
    <row r="70" spans="1:19" ht="9.75" customHeight="1" x14ac:dyDescent="0.2">
      <c r="A70" s="370"/>
      <c r="B70" s="478"/>
      <c r="C70" s="396"/>
      <c r="D70" s="561" t="s">
        <v>670</v>
      </c>
      <c r="E70" s="557"/>
      <c r="F70" s="179"/>
      <c r="G70" s="179"/>
      <c r="H70" s="80"/>
      <c r="I70" s="180"/>
      <c r="J70" s="560">
        <v>4.0332526919975242</v>
      </c>
      <c r="K70" s="475"/>
      <c r="L70" s="194"/>
      <c r="M70" s="520"/>
      <c r="N70" s="520"/>
      <c r="O70" s="520"/>
      <c r="P70" s="520"/>
      <c r="Q70" s="1108">
        <f t="shared" si="0"/>
        <v>4.0332526919975242</v>
      </c>
      <c r="R70" s="480"/>
      <c r="S70" s="422"/>
    </row>
    <row r="71" spans="1:19" ht="9.75" customHeight="1" x14ac:dyDescent="0.2">
      <c r="A71" s="370"/>
      <c r="B71" s="478"/>
      <c r="C71" s="396"/>
      <c r="D71" s="561" t="s">
        <v>671</v>
      </c>
      <c r="E71" s="563"/>
      <c r="F71" s="561"/>
      <c r="G71" s="561"/>
      <c r="H71" s="561"/>
      <c r="I71" s="561"/>
      <c r="J71" s="560">
        <v>2.8697937828044529</v>
      </c>
      <c r="K71" s="475"/>
      <c r="L71" s="194"/>
      <c r="M71" s="520"/>
      <c r="N71" s="520"/>
      <c r="O71" s="520"/>
      <c r="P71" s="520"/>
      <c r="Q71" s="1108">
        <f t="shared" si="0"/>
        <v>2.8697937828044529</v>
      </c>
      <c r="R71" s="480"/>
      <c r="S71" s="422"/>
    </row>
    <row r="72" spans="1:19" ht="9.75" customHeight="1" x14ac:dyDescent="0.2">
      <c r="A72" s="370"/>
      <c r="B72" s="478"/>
      <c r="C72" s="396"/>
      <c r="D72" s="564" t="s">
        <v>672</v>
      </c>
      <c r="E72" s="565"/>
      <c r="F72" s="565"/>
      <c r="G72" s="565"/>
      <c r="H72" s="565"/>
      <c r="I72" s="565"/>
      <c r="J72" s="560">
        <v>2.8686842148475389</v>
      </c>
      <c r="K72" s="475"/>
      <c r="L72" s="194"/>
      <c r="M72" s="520"/>
      <c r="N72" s="520"/>
      <c r="O72" s="520"/>
      <c r="P72" s="520"/>
      <c r="Q72" s="1108">
        <f t="shared" si="0"/>
        <v>2.8686842148475389</v>
      </c>
      <c r="R72" s="480"/>
      <c r="S72" s="422"/>
    </row>
    <row r="73" spans="1:19" ht="9.75" customHeight="1" x14ac:dyDescent="0.2">
      <c r="A73" s="370"/>
      <c r="B73" s="478"/>
      <c r="C73" s="396"/>
      <c r="D73" s="561" t="s">
        <v>673</v>
      </c>
      <c r="E73" s="179"/>
      <c r="F73" s="179"/>
      <c r="G73" s="179"/>
      <c r="H73" s="80"/>
      <c r="I73" s="180"/>
      <c r="J73" s="1109">
        <v>-19.864697604232017</v>
      </c>
      <c r="K73" s="475"/>
      <c r="L73" s="194"/>
      <c r="M73" s="520"/>
      <c r="N73" s="520"/>
      <c r="O73" s="520"/>
      <c r="P73" s="520"/>
      <c r="Q73" s="475"/>
      <c r="R73" s="480"/>
      <c r="S73" s="422"/>
    </row>
    <row r="74" spans="1:19" ht="9.75" customHeight="1" x14ac:dyDescent="0.2">
      <c r="A74" s="370"/>
      <c r="B74" s="478"/>
      <c r="C74" s="396"/>
      <c r="D74" s="561" t="s">
        <v>674</v>
      </c>
      <c r="E74" s="558"/>
      <c r="F74" s="180"/>
      <c r="G74" s="180"/>
      <c r="H74" s="80"/>
      <c r="I74" s="180"/>
      <c r="J74" s="1109">
        <v>-18.766353059065864</v>
      </c>
      <c r="K74" s="475"/>
      <c r="L74" s="194"/>
      <c r="M74" s="520"/>
      <c r="N74" s="520"/>
      <c r="O74" s="520"/>
      <c r="P74" s="520"/>
      <c r="Q74" s="566"/>
      <c r="R74" s="480"/>
      <c r="S74" s="422"/>
    </row>
    <row r="75" spans="1:19" ht="9.75" customHeight="1" x14ac:dyDescent="0.2">
      <c r="A75" s="370"/>
      <c r="B75" s="478"/>
      <c r="C75" s="396"/>
      <c r="D75" s="561" t="s">
        <v>675</v>
      </c>
      <c r="E75" s="558"/>
      <c r="F75" s="180"/>
      <c r="G75" s="180"/>
      <c r="H75" s="80"/>
      <c r="I75" s="180"/>
      <c r="J75" s="1109">
        <v>-13.615443049287279</v>
      </c>
      <c r="K75" s="475"/>
      <c r="L75" s="194"/>
      <c r="M75" s="520"/>
      <c r="N75" s="520"/>
      <c r="O75" s="520"/>
      <c r="P75" s="520"/>
      <c r="Q75" s="566"/>
      <c r="R75" s="480"/>
      <c r="S75" s="422"/>
    </row>
    <row r="76" spans="1:19" ht="9.75" customHeight="1" x14ac:dyDescent="0.2">
      <c r="A76" s="370"/>
      <c r="B76" s="478"/>
      <c r="C76" s="396"/>
      <c r="D76" s="561" t="s">
        <v>676</v>
      </c>
      <c r="E76" s="558"/>
      <c r="F76" s="180"/>
      <c r="G76" s="180"/>
      <c r="H76" s="80"/>
      <c r="I76" s="180"/>
      <c r="J76" s="1109">
        <v>-12.429971988795518</v>
      </c>
      <c r="K76" s="475"/>
      <c r="L76" s="194"/>
      <c r="M76" s="520"/>
      <c r="N76" s="520"/>
      <c r="O76" s="520"/>
      <c r="P76" s="520"/>
      <c r="Q76" s="566"/>
      <c r="R76" s="480"/>
      <c r="S76" s="422"/>
    </row>
    <row r="77" spans="1:19" ht="9.75" customHeight="1" x14ac:dyDescent="0.2">
      <c r="A77" s="370"/>
      <c r="B77" s="478"/>
      <c r="C77" s="396"/>
      <c r="D77" s="561" t="s">
        <v>677</v>
      </c>
      <c r="E77" s="558"/>
      <c r="F77" s="179"/>
      <c r="G77" s="179"/>
      <c r="H77" s="80"/>
      <c r="I77" s="180"/>
      <c r="J77" s="1109">
        <v>-9.9235346017238708</v>
      </c>
      <c r="K77" s="475"/>
      <c r="L77" s="194"/>
      <c r="M77" s="520"/>
      <c r="N77" s="520"/>
      <c r="O77" s="520"/>
      <c r="P77" s="520"/>
      <c r="Q77" s="475"/>
      <c r="R77" s="480"/>
      <c r="S77" s="422"/>
    </row>
    <row r="78" spans="1:19" ht="0.75" customHeight="1" x14ac:dyDescent="0.2">
      <c r="A78" s="370"/>
      <c r="B78" s="478"/>
      <c r="C78" s="396"/>
      <c r="D78" s="481"/>
      <c r="E78" s="475"/>
      <c r="F78" s="179"/>
      <c r="G78" s="179"/>
      <c r="H78" s="80"/>
      <c r="I78" s="180"/>
      <c r="J78" s="476"/>
      <c r="K78" s="475"/>
      <c r="L78" s="194"/>
      <c r="M78" s="520"/>
      <c r="N78" s="520"/>
      <c r="O78" s="520"/>
      <c r="P78" s="520"/>
      <c r="Q78" s="475"/>
      <c r="R78" s="480"/>
      <c r="S78" s="422"/>
    </row>
    <row r="79" spans="1:19" ht="12" customHeight="1" x14ac:dyDescent="0.2">
      <c r="A79" s="370"/>
      <c r="B79" s="482"/>
      <c r="C79" s="465" t="s">
        <v>237</v>
      </c>
      <c r="D79" s="481"/>
      <c r="E79" s="465"/>
      <c r="F79" s="465"/>
      <c r="G79" s="483" t="s">
        <v>87</v>
      </c>
      <c r="H79" s="465"/>
      <c r="I79" s="465"/>
      <c r="J79" s="465"/>
      <c r="K79" s="465"/>
      <c r="L79" s="465"/>
      <c r="M79" s="465"/>
      <c r="N79" s="465"/>
      <c r="O79" s="181"/>
      <c r="P79" s="181"/>
      <c r="Q79" s="181"/>
      <c r="R79" s="467"/>
      <c r="S79" s="422"/>
    </row>
    <row r="80" spans="1:19" s="131" customFormat="1" ht="13.5" customHeight="1" x14ac:dyDescent="0.2">
      <c r="A80" s="130"/>
      <c r="B80" s="235">
        <v>16</v>
      </c>
      <c r="C80" s="1536">
        <v>43497</v>
      </c>
      <c r="D80" s="1536"/>
      <c r="E80" s="1536"/>
      <c r="F80" s="132"/>
      <c r="G80" s="132"/>
      <c r="H80" s="132"/>
      <c r="I80" s="132"/>
      <c r="J80" s="132"/>
      <c r="K80" s="132"/>
      <c r="L80" s="132"/>
      <c r="M80" s="132"/>
      <c r="N80" s="132"/>
      <c r="P80" s="130"/>
      <c r="R80" s="136"/>
    </row>
  </sheetData>
  <mergeCells count="45">
    <mergeCell ref="C33:D33"/>
    <mergeCell ref="C44:D45"/>
    <mergeCell ref="C34:D34"/>
    <mergeCell ref="C35:D35"/>
    <mergeCell ref="C46:D46"/>
    <mergeCell ref="C36:D36"/>
    <mergeCell ref="C37:D37"/>
    <mergeCell ref="C32:D32"/>
    <mergeCell ref="C10:D10"/>
    <mergeCell ref="C20:D20"/>
    <mergeCell ref="C21:D21"/>
    <mergeCell ref="C22:D22"/>
    <mergeCell ref="C23:D23"/>
    <mergeCell ref="C29:D29"/>
    <mergeCell ref="C30:D30"/>
    <mergeCell ref="C24:D24"/>
    <mergeCell ref="C25:D25"/>
    <mergeCell ref="C26:D26"/>
    <mergeCell ref="C27:D27"/>
    <mergeCell ref="C28:D28"/>
    <mergeCell ref="C31:D31"/>
    <mergeCell ref="C1:F1"/>
    <mergeCell ref="C4:Q4"/>
    <mergeCell ref="C6:Q6"/>
    <mergeCell ref="C7:D8"/>
    <mergeCell ref="G7:I7"/>
    <mergeCell ref="J7:L7"/>
    <mergeCell ref="M7:O7"/>
    <mergeCell ref="P7:Q7"/>
    <mergeCell ref="J1:P1"/>
    <mergeCell ref="E8:P8"/>
    <mergeCell ref="C80:E80"/>
    <mergeCell ref="C38:D38"/>
    <mergeCell ref="C39:D39"/>
    <mergeCell ref="C40:D40"/>
    <mergeCell ref="C41:D41"/>
    <mergeCell ref="C42:Q42"/>
    <mergeCell ref="C60:D61"/>
    <mergeCell ref="C63:D63"/>
    <mergeCell ref="C59:Q59"/>
    <mergeCell ref="C53:D53"/>
    <mergeCell ref="C43:Q43"/>
    <mergeCell ref="C47:D47"/>
    <mergeCell ref="I57:Q57"/>
    <mergeCell ref="E61:P61"/>
  </mergeCells>
  <conditionalFormatting sqref="E62:N62 E9:P9 E45:Q45">
    <cfRule type="cellIs" dxfId="46" priority="75" operator="equal">
      <formula>"jan."</formula>
    </cfRule>
  </conditionalFormatting>
  <conditionalFormatting sqref="O62:Q62">
    <cfRule type="cellIs" dxfId="45" priority="35" operator="equal">
      <formula>"jan."</formula>
    </cfRule>
  </conditionalFormatting>
  <conditionalFormatting sqref="P9">
    <cfRule type="cellIs" dxfId="44" priority="33" operator="equal">
      <formula>"jan."</formula>
    </cfRule>
  </conditionalFormatting>
  <conditionalFormatting sqref="O9">
    <cfRule type="cellIs" dxfId="43" priority="31" operator="equal">
      <formula>"jan."</formula>
    </cfRule>
  </conditionalFormatting>
  <conditionalFormatting sqref="P9">
    <cfRule type="cellIs" dxfId="42" priority="30" operator="equal">
      <formula>"jan."</formula>
    </cfRule>
  </conditionalFormatting>
  <conditionalFormatting sqref="O9">
    <cfRule type="cellIs" dxfId="41" priority="29" operator="equal">
      <formula>"jan."</formula>
    </cfRule>
  </conditionalFormatting>
  <conditionalFormatting sqref="P9">
    <cfRule type="cellIs" dxfId="40" priority="28" operator="equal">
      <formula>"jan."</formula>
    </cfRule>
  </conditionalFormatting>
  <conditionalFormatting sqref="N9">
    <cfRule type="cellIs" dxfId="39" priority="27" operator="equal">
      <formula>"jan."</formula>
    </cfRule>
  </conditionalFormatting>
  <conditionalFormatting sqref="O9">
    <cfRule type="cellIs" dxfId="38" priority="26" operator="equal">
      <formula>"jan."</formula>
    </cfRule>
  </conditionalFormatting>
  <conditionalFormatting sqref="Q9">
    <cfRule type="cellIs" dxfId="37" priority="25" operator="equal">
      <formula>"jan."</formula>
    </cfRule>
  </conditionalFormatting>
  <conditionalFormatting sqref="O9">
    <cfRule type="cellIs" dxfId="36" priority="24" operator="equal">
      <formula>"jan."</formula>
    </cfRule>
  </conditionalFormatting>
  <conditionalFormatting sqref="N9">
    <cfRule type="cellIs" dxfId="35" priority="23" operator="equal">
      <formula>"jan."</formula>
    </cfRule>
  </conditionalFormatting>
  <conditionalFormatting sqref="O9">
    <cfRule type="cellIs" dxfId="34" priority="22" operator="equal">
      <formula>"jan."</formula>
    </cfRule>
  </conditionalFormatting>
  <conditionalFormatting sqref="N9">
    <cfRule type="cellIs" dxfId="33" priority="21" operator="equal">
      <formula>"jan."</formula>
    </cfRule>
  </conditionalFormatting>
  <conditionalFormatting sqref="O9">
    <cfRule type="cellIs" dxfId="32" priority="20" operator="equal">
      <formula>"jan."</formula>
    </cfRule>
  </conditionalFormatting>
  <conditionalFormatting sqref="M9">
    <cfRule type="cellIs" dxfId="31" priority="19" operator="equal">
      <formula>"jan."</formula>
    </cfRule>
  </conditionalFormatting>
  <conditionalFormatting sqref="N9">
    <cfRule type="cellIs" dxfId="30" priority="18" operator="equal">
      <formula>"jan."</formula>
    </cfRule>
  </conditionalFormatting>
  <conditionalFormatting sqref="P9">
    <cfRule type="cellIs" dxfId="29" priority="17" operator="equal">
      <formula>"jan."</formula>
    </cfRule>
  </conditionalFormatting>
  <conditionalFormatting sqref="O9">
    <cfRule type="cellIs" dxfId="28" priority="16" operator="equal">
      <formula>"jan."</formula>
    </cfRule>
  </conditionalFormatting>
  <conditionalFormatting sqref="N9">
    <cfRule type="cellIs" dxfId="27" priority="15" operator="equal">
      <formula>"jan."</formula>
    </cfRule>
  </conditionalFormatting>
  <conditionalFormatting sqref="O9">
    <cfRule type="cellIs" dxfId="26" priority="14" operator="equal">
      <formula>"jan."</formula>
    </cfRule>
  </conditionalFormatting>
  <conditionalFormatting sqref="N9">
    <cfRule type="cellIs" dxfId="25" priority="13" operator="equal">
      <formula>"jan."</formula>
    </cfRule>
  </conditionalFormatting>
  <conditionalFormatting sqref="O9">
    <cfRule type="cellIs" dxfId="24" priority="12" operator="equal">
      <formula>"jan."</formula>
    </cfRule>
  </conditionalFormatting>
  <conditionalFormatting sqref="M9">
    <cfRule type="cellIs" dxfId="23" priority="11" operator="equal">
      <formula>"jan."</formula>
    </cfRule>
  </conditionalFormatting>
  <conditionalFormatting sqref="N9">
    <cfRule type="cellIs" dxfId="22" priority="10" operator="equal">
      <formula>"jan."</formula>
    </cfRule>
  </conditionalFormatting>
  <conditionalFormatting sqref="P9">
    <cfRule type="cellIs" dxfId="21" priority="9" operator="equal">
      <formula>"jan."</formula>
    </cfRule>
  </conditionalFormatting>
  <conditionalFormatting sqref="N9">
    <cfRule type="cellIs" dxfId="20" priority="8" operator="equal">
      <formula>"jan."</formula>
    </cfRule>
  </conditionalFormatting>
  <conditionalFormatting sqref="M9">
    <cfRule type="cellIs" dxfId="19" priority="7" operator="equal">
      <formula>"jan."</formula>
    </cfRule>
  </conditionalFormatting>
  <conditionalFormatting sqref="N9">
    <cfRule type="cellIs" dxfId="18" priority="6" operator="equal">
      <formula>"jan."</formula>
    </cfRule>
  </conditionalFormatting>
  <conditionalFormatting sqref="M9">
    <cfRule type="cellIs" dxfId="17" priority="5" operator="equal">
      <formula>"jan."</formula>
    </cfRule>
  </conditionalFormatting>
  <conditionalFormatting sqref="N9">
    <cfRule type="cellIs" dxfId="16" priority="4" operator="equal">
      <formula>"jan."</formula>
    </cfRule>
  </conditionalFormatting>
  <conditionalFormatting sqref="L9">
    <cfRule type="cellIs" dxfId="15" priority="3" operator="equal">
      <formula>"jan."</formula>
    </cfRule>
  </conditionalFormatting>
  <conditionalFormatting sqref="M9">
    <cfRule type="cellIs" dxfId="14" priority="2" operator="equal">
      <formula>"jan."</formula>
    </cfRule>
  </conditionalFormatting>
  <conditionalFormatting sqref="O9">
    <cfRule type="cellIs" dxfId="13" priority="1" operator="equal">
      <formula>"jan."</formula>
    </cfRule>
  </conditionalFormatting>
  <printOptions horizontalCentered="1"/>
  <pageMargins left="0" right="0" top="0.19685039370078741" bottom="0.19685039370078741" header="0" footer="0"/>
  <pageSetup paperSize="9" orientation="portrait"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A1:P73"/>
  <sheetViews>
    <sheetView zoomScaleNormal="100" workbookViewId="0"/>
  </sheetViews>
  <sheetFormatPr defaultRowHeight="12.75" x14ac:dyDescent="0.2"/>
  <cols>
    <col min="1" max="1" width="1" style="131" customWidth="1"/>
    <col min="2" max="2" width="2.5703125" style="416" customWidth="1"/>
    <col min="3" max="3" width="0.42578125" style="131" customWidth="1"/>
    <col min="4" max="4" width="34.28515625" style="131" customWidth="1"/>
    <col min="5" max="5" width="6.42578125" style="131" customWidth="1"/>
    <col min="6" max="6" width="5.7109375" style="131" customWidth="1"/>
    <col min="7" max="7" width="6" style="131" customWidth="1"/>
    <col min="8" max="8" width="5.85546875" style="131" customWidth="1"/>
    <col min="9" max="9" width="5.140625" style="131" customWidth="1"/>
    <col min="10" max="10" width="7.42578125" style="131" customWidth="1"/>
    <col min="11" max="11" width="7.5703125" style="131" customWidth="1"/>
    <col min="12" max="12" width="5.140625" style="131" customWidth="1"/>
    <col min="13" max="13" width="5.5703125" style="131" customWidth="1"/>
    <col min="14" max="14" width="6" style="131" customWidth="1"/>
    <col min="15" max="16" width="2.5703125" style="862" customWidth="1"/>
    <col min="17" max="16384" width="9.140625" style="131"/>
  </cols>
  <sheetData>
    <row r="1" spans="1:16" ht="13.5" customHeight="1" x14ac:dyDescent="0.2">
      <c r="A1" s="130"/>
      <c r="B1" s="1598" t="s">
        <v>477</v>
      </c>
      <c r="C1" s="1598"/>
      <c r="D1" s="1598"/>
      <c r="E1" s="417"/>
      <c r="F1" s="417"/>
      <c r="G1" s="417"/>
      <c r="H1" s="417"/>
      <c r="I1" s="417"/>
      <c r="J1" s="417"/>
      <c r="K1" s="417"/>
      <c r="L1" s="417"/>
      <c r="M1" s="417"/>
      <c r="N1" s="417"/>
      <c r="O1" s="417"/>
      <c r="P1" s="417"/>
    </row>
    <row r="2" spans="1:16" ht="4.5" customHeight="1" x14ac:dyDescent="0.2">
      <c r="A2" s="130"/>
      <c r="B2" s="1599"/>
      <c r="C2" s="1599"/>
      <c r="D2" s="1599"/>
      <c r="E2" s="1249"/>
      <c r="F2" s="1599"/>
      <c r="G2" s="1599"/>
      <c r="H2" s="1599"/>
      <c r="I2" s="1599"/>
      <c r="J2" s="1249"/>
      <c r="K2" s="1249"/>
      <c r="L2" s="1249"/>
      <c r="M2" s="1249"/>
      <c r="N2" s="1249"/>
      <c r="O2" s="418"/>
      <c r="P2" s="1290"/>
    </row>
    <row r="3" spans="1:16" ht="13.5" customHeight="1" thickBot="1" x14ac:dyDescent="0.25">
      <c r="A3" s="130"/>
      <c r="B3" s="132"/>
      <c r="C3" s="132"/>
      <c r="D3" s="132"/>
      <c r="E3" s="132"/>
      <c r="F3" s="132"/>
      <c r="G3" s="132"/>
      <c r="H3" s="132"/>
      <c r="I3" s="132"/>
      <c r="J3" s="132"/>
      <c r="K3" s="132"/>
      <c r="L3" s="132"/>
      <c r="M3" s="416"/>
      <c r="N3" s="525" t="s">
        <v>72</v>
      </c>
      <c r="O3" s="419"/>
      <c r="P3" s="1290"/>
    </row>
    <row r="4" spans="1:16" s="136" customFormat="1" ht="13.5" customHeight="1" thickBot="1" x14ac:dyDescent="0.25">
      <c r="A4" s="134"/>
      <c r="B4" s="135"/>
      <c r="C4" s="1600" t="s">
        <v>569</v>
      </c>
      <c r="D4" s="1601"/>
      <c r="E4" s="1601"/>
      <c r="F4" s="1601"/>
      <c r="G4" s="1601"/>
      <c r="H4" s="1601"/>
      <c r="I4" s="1601"/>
      <c r="J4" s="1601"/>
      <c r="K4" s="1601"/>
      <c r="L4" s="1601"/>
      <c r="M4" s="1601"/>
      <c r="N4" s="1602"/>
      <c r="O4" s="419"/>
      <c r="P4" s="1290"/>
    </row>
    <row r="5" spans="1:16" ht="5.25" customHeight="1" x14ac:dyDescent="0.2">
      <c r="A5" s="130"/>
      <c r="B5" s="132"/>
      <c r="C5" s="138"/>
      <c r="D5" s="138"/>
      <c r="E5" s="369"/>
      <c r="F5" s="369"/>
      <c r="G5" s="369"/>
      <c r="H5" s="369"/>
      <c r="I5" s="369"/>
      <c r="J5" s="369"/>
      <c r="K5" s="369"/>
      <c r="L5" s="369"/>
      <c r="M5" s="369"/>
      <c r="N5" s="369"/>
      <c r="O5" s="419"/>
      <c r="P5" s="1290"/>
    </row>
    <row r="6" spans="1:16" ht="39" customHeight="1" x14ac:dyDescent="0.2">
      <c r="A6" s="130"/>
      <c r="B6" s="132"/>
      <c r="C6" s="1603">
        <v>2016</v>
      </c>
      <c r="D6" s="1604"/>
      <c r="E6" s="1291" t="s">
        <v>67</v>
      </c>
      <c r="F6" s="1291" t="s">
        <v>570</v>
      </c>
      <c r="G6" s="1291" t="s">
        <v>571</v>
      </c>
      <c r="H6" s="1291" t="s">
        <v>572</v>
      </c>
      <c r="I6" s="1291" t="s">
        <v>573</v>
      </c>
      <c r="J6" s="1291" t="s">
        <v>574</v>
      </c>
      <c r="K6" s="1291" t="s">
        <v>575</v>
      </c>
      <c r="L6" s="1291" t="s">
        <v>576</v>
      </c>
      <c r="M6" s="1291" t="s">
        <v>577</v>
      </c>
      <c r="N6" s="1291" t="s">
        <v>578</v>
      </c>
      <c r="O6" s="1292"/>
      <c r="P6" s="1293"/>
    </row>
    <row r="7" spans="1:16" s="1222" customFormat="1" ht="16.5" customHeight="1" x14ac:dyDescent="0.2">
      <c r="A7" s="1220"/>
      <c r="B7" s="1221"/>
      <c r="C7" s="1605" t="s">
        <v>67</v>
      </c>
      <c r="D7" s="1605"/>
      <c r="E7" s="1294">
        <v>207566.90000001949</v>
      </c>
      <c r="F7" s="1294">
        <v>28146.599999999875</v>
      </c>
      <c r="G7" s="1294">
        <v>2049.0000000000064</v>
      </c>
      <c r="H7" s="1294">
        <v>30426.700000000401</v>
      </c>
      <c r="I7" s="1294">
        <v>6549.0000000000273</v>
      </c>
      <c r="J7" s="1294">
        <v>75546.600000000675</v>
      </c>
      <c r="K7" s="1294">
        <v>50285.70000000063</v>
      </c>
      <c r="L7" s="1294">
        <v>2831.8999999999974</v>
      </c>
      <c r="M7" s="1294">
        <v>770.29999999999984</v>
      </c>
      <c r="N7" s="1294">
        <v>10961.09999999982</v>
      </c>
      <c r="O7" s="1295"/>
    </row>
    <row r="8" spans="1:16" ht="11.25" customHeight="1" x14ac:dyDescent="0.2">
      <c r="A8" s="130"/>
      <c r="B8" s="132"/>
      <c r="C8" s="1216" t="s">
        <v>509</v>
      </c>
      <c r="D8" s="1296" t="s">
        <v>509</v>
      </c>
      <c r="E8" s="1294">
        <v>7892.0000000000391</v>
      </c>
      <c r="F8" s="1294">
        <v>1311.4000000000017</v>
      </c>
      <c r="G8" s="1294">
        <v>28.1</v>
      </c>
      <c r="H8" s="1294">
        <v>985.09999999999957</v>
      </c>
      <c r="I8" s="1294">
        <v>389.9</v>
      </c>
      <c r="J8" s="1294">
        <v>2612.7999999999943</v>
      </c>
      <c r="K8" s="1294">
        <v>2145.7000000000035</v>
      </c>
      <c r="L8" s="1294">
        <v>79.5</v>
      </c>
      <c r="M8" s="1294">
        <v>15.2</v>
      </c>
      <c r="N8" s="1294">
        <v>324.2999999999999</v>
      </c>
      <c r="O8" s="1292"/>
      <c r="P8" s="1293"/>
    </row>
    <row r="9" spans="1:16" ht="11.25" customHeight="1" x14ac:dyDescent="0.2">
      <c r="A9" s="130"/>
      <c r="B9" s="132"/>
      <c r="C9" s="1216" t="s">
        <v>348</v>
      </c>
      <c r="D9" s="1296" t="s">
        <v>348</v>
      </c>
      <c r="E9" s="1294">
        <v>868.80000000000052</v>
      </c>
      <c r="F9" s="1294">
        <v>161.5</v>
      </c>
      <c r="G9" s="1294">
        <v>6.7</v>
      </c>
      <c r="H9" s="1294">
        <v>130</v>
      </c>
      <c r="I9" s="1294">
        <v>34</v>
      </c>
      <c r="J9" s="1294">
        <v>281.39999999999998</v>
      </c>
      <c r="K9" s="1294">
        <v>218.8</v>
      </c>
      <c r="L9" s="1294">
        <v>3</v>
      </c>
      <c r="M9" s="1294">
        <v>0</v>
      </c>
      <c r="N9" s="1294">
        <v>33.4</v>
      </c>
      <c r="O9" s="1292"/>
      <c r="P9" s="1297"/>
    </row>
    <row r="10" spans="1:16" ht="11.25" customHeight="1" x14ac:dyDescent="0.2">
      <c r="A10" s="130"/>
      <c r="B10" s="132"/>
      <c r="C10" s="1216" t="s">
        <v>349</v>
      </c>
      <c r="D10" s="1296" t="s">
        <v>349</v>
      </c>
      <c r="E10" s="1294">
        <v>50809.799999998097</v>
      </c>
      <c r="F10" s="1294">
        <v>8575.9000000000578</v>
      </c>
      <c r="G10" s="1294">
        <v>367</v>
      </c>
      <c r="H10" s="1294">
        <v>6106.5999999999913</v>
      </c>
      <c r="I10" s="1294">
        <v>1375.1999999999982</v>
      </c>
      <c r="J10" s="1294">
        <v>21073.200000000172</v>
      </c>
      <c r="K10" s="1294">
        <v>10358.49999999992</v>
      </c>
      <c r="L10" s="1294">
        <v>427.90000000000003</v>
      </c>
      <c r="M10" s="1294">
        <v>121.6</v>
      </c>
      <c r="N10" s="1294">
        <v>2403.9000000000074</v>
      </c>
      <c r="O10" s="1292"/>
      <c r="P10" s="1223"/>
    </row>
    <row r="11" spans="1:16" s="153" customFormat="1" ht="11.25" customHeight="1" x14ac:dyDescent="0.2">
      <c r="A11" s="151"/>
      <c r="B11" s="152"/>
      <c r="C11" s="1216"/>
      <c r="D11" s="1298" t="s">
        <v>510</v>
      </c>
      <c r="E11" s="1299">
        <v>6787.3000000000175</v>
      </c>
      <c r="F11" s="1299">
        <v>768.00000000000091</v>
      </c>
      <c r="G11" s="1299">
        <v>56.7</v>
      </c>
      <c r="H11" s="1299">
        <v>1124.3999999999992</v>
      </c>
      <c r="I11" s="1299">
        <v>198.90000000000003</v>
      </c>
      <c r="J11" s="1299">
        <v>2758.2999999999874</v>
      </c>
      <c r="K11" s="1299">
        <v>1488.4000000000017</v>
      </c>
      <c r="L11" s="1299">
        <v>136.30000000000001</v>
      </c>
      <c r="M11" s="1299">
        <v>2.5</v>
      </c>
      <c r="N11" s="1299">
        <v>258.2000000000001</v>
      </c>
      <c r="O11" s="1292"/>
      <c r="P11" s="1293"/>
    </row>
    <row r="12" spans="1:16" s="153" customFormat="1" ht="11.25" customHeight="1" x14ac:dyDescent="0.2">
      <c r="A12" s="151"/>
      <c r="B12" s="152"/>
      <c r="C12" s="1216"/>
      <c r="D12" s="1298" t="s">
        <v>511</v>
      </c>
      <c r="E12" s="1299">
        <v>875.1</v>
      </c>
      <c r="F12" s="1299">
        <v>117.2</v>
      </c>
      <c r="G12" s="1299">
        <v>16.399999999999999</v>
      </c>
      <c r="H12" s="1299">
        <v>65.2</v>
      </c>
      <c r="I12" s="1299">
        <v>34.900000000000006</v>
      </c>
      <c r="J12" s="1299">
        <v>334.30000000000013</v>
      </c>
      <c r="K12" s="1299">
        <v>258.39999999999998</v>
      </c>
      <c r="L12" s="1299">
        <v>1</v>
      </c>
      <c r="M12" s="1299">
        <v>0</v>
      </c>
      <c r="N12" s="1299">
        <v>47.7</v>
      </c>
      <c r="O12" s="1292"/>
      <c r="P12" s="1293"/>
    </row>
    <row r="13" spans="1:16" s="153" customFormat="1" ht="11.25" customHeight="1" x14ac:dyDescent="0.2">
      <c r="A13" s="151"/>
      <c r="B13" s="152"/>
      <c r="C13" s="1216"/>
      <c r="D13" s="1298" t="s">
        <v>512</v>
      </c>
      <c r="E13" s="1299">
        <v>13.9</v>
      </c>
      <c r="F13" s="1299">
        <v>1</v>
      </c>
      <c r="G13" s="1299">
        <v>0</v>
      </c>
      <c r="H13" s="1299">
        <v>1</v>
      </c>
      <c r="I13" s="1299">
        <v>0</v>
      </c>
      <c r="J13" s="1299">
        <v>3</v>
      </c>
      <c r="K13" s="1299">
        <v>8.9</v>
      </c>
      <c r="L13" s="1299">
        <v>0</v>
      </c>
      <c r="M13" s="1299">
        <v>0</v>
      </c>
      <c r="N13" s="1299">
        <v>0</v>
      </c>
      <c r="O13" s="1292"/>
      <c r="P13" s="1293"/>
    </row>
    <row r="14" spans="1:16" s="153" customFormat="1" ht="11.25" customHeight="1" x14ac:dyDescent="0.2">
      <c r="A14" s="151"/>
      <c r="B14" s="152"/>
      <c r="C14" s="1216"/>
      <c r="D14" s="1298" t="s">
        <v>513</v>
      </c>
      <c r="E14" s="1299">
        <v>2336.5999999999963</v>
      </c>
      <c r="F14" s="1299">
        <v>267.7</v>
      </c>
      <c r="G14" s="1299">
        <v>22.4</v>
      </c>
      <c r="H14" s="1299">
        <v>279.7</v>
      </c>
      <c r="I14" s="1299">
        <v>65.3</v>
      </c>
      <c r="J14" s="1299">
        <v>1077.6000000000015</v>
      </c>
      <c r="K14" s="1299">
        <v>557.69999999999982</v>
      </c>
      <c r="L14" s="1299">
        <v>1</v>
      </c>
      <c r="M14" s="1299">
        <v>0</v>
      </c>
      <c r="N14" s="1299">
        <v>65.2</v>
      </c>
      <c r="O14" s="1292"/>
      <c r="P14" s="1293"/>
    </row>
    <row r="15" spans="1:16" s="153" customFormat="1" ht="11.25" customHeight="1" x14ac:dyDescent="0.2">
      <c r="A15" s="151"/>
      <c r="B15" s="152"/>
      <c r="C15" s="1216"/>
      <c r="D15" s="1298" t="s">
        <v>514</v>
      </c>
      <c r="E15" s="1299">
        <v>2069.8999999999974</v>
      </c>
      <c r="F15" s="1299">
        <v>197.3</v>
      </c>
      <c r="G15" s="1299">
        <v>20.100000000000001</v>
      </c>
      <c r="H15" s="1299">
        <v>229.6</v>
      </c>
      <c r="I15" s="1299">
        <v>40.6</v>
      </c>
      <c r="J15" s="1299">
        <v>975.1000000000007</v>
      </c>
      <c r="K15" s="1299">
        <v>445.99999999999977</v>
      </c>
      <c r="L15" s="1299">
        <v>0</v>
      </c>
      <c r="M15" s="1299">
        <v>12</v>
      </c>
      <c r="N15" s="1299">
        <v>149.20000000000002</v>
      </c>
      <c r="O15" s="1292"/>
      <c r="P15" s="1293"/>
    </row>
    <row r="16" spans="1:16" s="153" customFormat="1" ht="11.25" customHeight="1" x14ac:dyDescent="0.2">
      <c r="A16" s="151"/>
      <c r="B16" s="152"/>
      <c r="C16" s="1216"/>
      <c r="D16" s="1298" t="s">
        <v>515</v>
      </c>
      <c r="E16" s="1299">
        <v>1815.4999999999957</v>
      </c>
      <c r="F16" s="1299">
        <v>127.10000000000001</v>
      </c>
      <c r="G16" s="1299">
        <v>0</v>
      </c>
      <c r="H16" s="1299">
        <v>158.10000000000002</v>
      </c>
      <c r="I16" s="1299">
        <v>37.1</v>
      </c>
      <c r="J16" s="1299">
        <v>1007.7000000000013</v>
      </c>
      <c r="K16" s="1299">
        <v>385.89999999999992</v>
      </c>
      <c r="L16" s="1299">
        <v>17.3</v>
      </c>
      <c r="M16" s="1299">
        <v>0</v>
      </c>
      <c r="N16" s="1299">
        <v>82.3</v>
      </c>
      <c r="O16" s="1292"/>
      <c r="P16" s="1293"/>
    </row>
    <row r="17" spans="1:16" s="153" customFormat="1" ht="11.25" customHeight="1" x14ac:dyDescent="0.2">
      <c r="A17" s="151"/>
      <c r="B17" s="152"/>
      <c r="C17" s="1216"/>
      <c r="D17" s="1298" t="s">
        <v>516</v>
      </c>
      <c r="E17" s="1299">
        <v>2695.0999999999963</v>
      </c>
      <c r="F17" s="1299">
        <v>389.89999999999992</v>
      </c>
      <c r="G17" s="1299">
        <v>8.6</v>
      </c>
      <c r="H17" s="1299">
        <v>261.40000000000003</v>
      </c>
      <c r="I17" s="1299">
        <v>73.7</v>
      </c>
      <c r="J17" s="1299">
        <v>1274.9000000000019</v>
      </c>
      <c r="K17" s="1299">
        <v>538.4</v>
      </c>
      <c r="L17" s="1299">
        <v>46.7</v>
      </c>
      <c r="M17" s="1299">
        <v>0</v>
      </c>
      <c r="N17" s="1299">
        <v>101.5</v>
      </c>
      <c r="O17" s="1292"/>
      <c r="P17" s="1293"/>
    </row>
    <row r="18" spans="1:16" s="153" customFormat="1" ht="11.25" customHeight="1" x14ac:dyDescent="0.2">
      <c r="A18" s="151"/>
      <c r="B18" s="152"/>
      <c r="C18" s="1216"/>
      <c r="D18" s="1298" t="s">
        <v>517</v>
      </c>
      <c r="E18" s="1299">
        <v>893.70000000000039</v>
      </c>
      <c r="F18" s="1299">
        <v>122.8</v>
      </c>
      <c r="G18" s="1299">
        <v>0</v>
      </c>
      <c r="H18" s="1299">
        <v>90.40000000000002</v>
      </c>
      <c r="I18" s="1299">
        <v>14.3</v>
      </c>
      <c r="J18" s="1299">
        <v>345.1</v>
      </c>
      <c r="K18" s="1299">
        <v>294.50000000000006</v>
      </c>
      <c r="L18" s="1299">
        <v>7.5</v>
      </c>
      <c r="M18" s="1299">
        <v>0</v>
      </c>
      <c r="N18" s="1299">
        <v>19.100000000000001</v>
      </c>
      <c r="O18" s="1292"/>
      <c r="P18" s="1293"/>
    </row>
    <row r="19" spans="1:16" s="153" customFormat="1" ht="11.25" customHeight="1" x14ac:dyDescent="0.2">
      <c r="A19" s="151"/>
      <c r="B19" s="152"/>
      <c r="C19" s="1216"/>
      <c r="D19" s="1298" t="s">
        <v>518</v>
      </c>
      <c r="E19" s="1299">
        <v>700.10000000000036</v>
      </c>
      <c r="F19" s="1299">
        <v>75.800000000000011</v>
      </c>
      <c r="G19" s="1299">
        <v>8.1999999999999993</v>
      </c>
      <c r="H19" s="1299">
        <v>76.5</v>
      </c>
      <c r="I19" s="1299">
        <v>16.7</v>
      </c>
      <c r="J19" s="1299">
        <v>338.2999999999999</v>
      </c>
      <c r="K19" s="1299">
        <v>160.9</v>
      </c>
      <c r="L19" s="1299">
        <v>0</v>
      </c>
      <c r="M19" s="1299">
        <v>0</v>
      </c>
      <c r="N19" s="1299">
        <v>23.700000000000003</v>
      </c>
      <c r="O19" s="1292"/>
      <c r="P19" s="1293"/>
    </row>
    <row r="20" spans="1:16" s="153" customFormat="1" ht="11.25" customHeight="1" x14ac:dyDescent="0.2">
      <c r="A20" s="151"/>
      <c r="B20" s="152"/>
      <c r="C20" s="1216"/>
      <c r="D20" s="1298" t="s">
        <v>519</v>
      </c>
      <c r="E20" s="1299">
        <v>13.1</v>
      </c>
      <c r="F20" s="1299">
        <v>0</v>
      </c>
      <c r="G20" s="1299">
        <v>0</v>
      </c>
      <c r="H20" s="1299">
        <v>0</v>
      </c>
      <c r="I20" s="1299">
        <v>0</v>
      </c>
      <c r="J20" s="1299">
        <v>6.8</v>
      </c>
      <c r="K20" s="1299">
        <v>6.3</v>
      </c>
      <c r="L20" s="1299">
        <v>0</v>
      </c>
      <c r="M20" s="1299">
        <v>0</v>
      </c>
      <c r="N20" s="1299">
        <v>0</v>
      </c>
      <c r="O20" s="1292"/>
      <c r="P20" s="1293"/>
    </row>
    <row r="21" spans="1:16" s="153" customFormat="1" ht="11.25" customHeight="1" x14ac:dyDescent="0.2">
      <c r="A21" s="151"/>
      <c r="B21" s="152"/>
      <c r="C21" s="1216"/>
      <c r="D21" s="1298" t="s">
        <v>579</v>
      </c>
      <c r="E21" s="1299">
        <v>697.30000000000018</v>
      </c>
      <c r="F21" s="1299">
        <v>109.69999999999999</v>
      </c>
      <c r="G21" s="1299">
        <v>0</v>
      </c>
      <c r="H21" s="1299">
        <v>131.10000000000002</v>
      </c>
      <c r="I21" s="1299">
        <v>19.5</v>
      </c>
      <c r="J21" s="1299">
        <v>211.6</v>
      </c>
      <c r="K21" s="1299">
        <v>185.00000000000003</v>
      </c>
      <c r="L21" s="1299">
        <v>1</v>
      </c>
      <c r="M21" s="1299">
        <v>0</v>
      </c>
      <c r="N21" s="1299">
        <v>39.4</v>
      </c>
      <c r="O21" s="1292"/>
      <c r="P21" s="1293"/>
    </row>
    <row r="22" spans="1:16" s="153" customFormat="1" ht="11.25" customHeight="1" x14ac:dyDescent="0.2">
      <c r="A22" s="151"/>
      <c r="B22" s="152"/>
      <c r="C22" s="1216"/>
      <c r="D22" s="1298" t="s">
        <v>520</v>
      </c>
      <c r="E22" s="1299">
        <v>345.30000000000007</v>
      </c>
      <c r="F22" s="1299">
        <v>21.3</v>
      </c>
      <c r="G22" s="1299">
        <v>4.0999999999999996</v>
      </c>
      <c r="H22" s="1299">
        <v>55.100000000000009</v>
      </c>
      <c r="I22" s="1299">
        <v>17</v>
      </c>
      <c r="J22" s="1299">
        <v>122.1</v>
      </c>
      <c r="K22" s="1299">
        <v>91.4</v>
      </c>
      <c r="L22" s="1299">
        <v>23.1</v>
      </c>
      <c r="M22" s="1299">
        <v>0</v>
      </c>
      <c r="N22" s="1299">
        <v>11.2</v>
      </c>
      <c r="O22" s="1292"/>
      <c r="P22" s="1293"/>
    </row>
    <row r="23" spans="1:16" s="153" customFormat="1" ht="11.25" customHeight="1" x14ac:dyDescent="0.2">
      <c r="A23" s="151"/>
      <c r="B23" s="152"/>
      <c r="C23" s="1216"/>
      <c r="D23" s="1298" t="s">
        <v>521</v>
      </c>
      <c r="E23" s="1299">
        <v>2126.0999999999963</v>
      </c>
      <c r="F23" s="1299">
        <v>198.19999999999993</v>
      </c>
      <c r="G23" s="1299">
        <v>14.1</v>
      </c>
      <c r="H23" s="1299">
        <v>402.70000000000005</v>
      </c>
      <c r="I23" s="1299">
        <v>36.200000000000003</v>
      </c>
      <c r="J23" s="1299">
        <v>988.40000000000066</v>
      </c>
      <c r="K23" s="1299">
        <v>294.5</v>
      </c>
      <c r="L23" s="1299">
        <v>29.3</v>
      </c>
      <c r="M23" s="1299">
        <v>0</v>
      </c>
      <c r="N23" s="1299">
        <v>162.70000000000002</v>
      </c>
      <c r="O23" s="1292"/>
      <c r="P23" s="1293"/>
    </row>
    <row r="24" spans="1:16" s="153" customFormat="1" ht="11.25" customHeight="1" x14ac:dyDescent="0.2">
      <c r="A24" s="151"/>
      <c r="B24" s="152"/>
      <c r="C24" s="1216"/>
      <c r="D24" s="1298" t="s">
        <v>522</v>
      </c>
      <c r="E24" s="1299">
        <v>3935.499999999995</v>
      </c>
      <c r="F24" s="1299">
        <v>516.8000000000003</v>
      </c>
      <c r="G24" s="1299">
        <v>19</v>
      </c>
      <c r="H24" s="1299">
        <v>547.19999999999959</v>
      </c>
      <c r="I24" s="1299">
        <v>198.5</v>
      </c>
      <c r="J24" s="1299">
        <v>1547.4999999999973</v>
      </c>
      <c r="K24" s="1299">
        <v>843.79999999999961</v>
      </c>
      <c r="L24" s="1299">
        <v>25.7</v>
      </c>
      <c r="M24" s="1299">
        <v>12</v>
      </c>
      <c r="N24" s="1299">
        <v>225.00000000000009</v>
      </c>
      <c r="O24" s="1292"/>
      <c r="P24" s="1293"/>
    </row>
    <row r="25" spans="1:16" ht="11.25" customHeight="1" x14ac:dyDescent="0.2">
      <c r="A25" s="130"/>
      <c r="B25" s="152"/>
      <c r="C25" s="1216"/>
      <c r="D25" s="1298" t="s">
        <v>523</v>
      </c>
      <c r="E25" s="1299">
        <v>1188.7000000000003</v>
      </c>
      <c r="F25" s="1299">
        <v>274.7999999999999</v>
      </c>
      <c r="G25" s="1299">
        <v>7.4</v>
      </c>
      <c r="H25" s="1299">
        <v>177.8</v>
      </c>
      <c r="I25" s="1299">
        <v>26.8</v>
      </c>
      <c r="J25" s="1299">
        <v>460.70000000000027</v>
      </c>
      <c r="K25" s="1299">
        <v>190.8</v>
      </c>
      <c r="L25" s="1299">
        <v>6</v>
      </c>
      <c r="M25" s="1299">
        <v>0</v>
      </c>
      <c r="N25" s="1299">
        <v>44.4</v>
      </c>
      <c r="O25" s="1292"/>
      <c r="P25" s="1293"/>
    </row>
    <row r="26" spans="1:16" ht="11.25" customHeight="1" x14ac:dyDescent="0.2">
      <c r="A26" s="130"/>
      <c r="B26" s="132"/>
      <c r="C26" s="1216"/>
      <c r="D26" s="1298" t="s">
        <v>524</v>
      </c>
      <c r="E26" s="1299">
        <v>11188.400000000152</v>
      </c>
      <c r="F26" s="1299">
        <v>3009.1999999999775</v>
      </c>
      <c r="G26" s="1299">
        <v>84.6</v>
      </c>
      <c r="H26" s="1299">
        <v>1108.7999999999993</v>
      </c>
      <c r="I26" s="1299">
        <v>269.7</v>
      </c>
      <c r="J26" s="1299">
        <v>4148.2999999999802</v>
      </c>
      <c r="K26" s="1299">
        <v>1982.9000000000005</v>
      </c>
      <c r="L26" s="1299">
        <v>61</v>
      </c>
      <c r="M26" s="1299">
        <v>43.1</v>
      </c>
      <c r="N26" s="1299">
        <v>480.79999999999973</v>
      </c>
      <c r="O26" s="1292"/>
      <c r="P26" s="1293"/>
    </row>
    <row r="27" spans="1:16" ht="11.25" customHeight="1" x14ac:dyDescent="0.2">
      <c r="A27" s="130"/>
      <c r="B27" s="132"/>
      <c r="C27" s="1216"/>
      <c r="D27" s="1298" t="s">
        <v>525</v>
      </c>
      <c r="E27" s="1299">
        <v>266.5</v>
      </c>
      <c r="F27" s="1299">
        <v>58.900000000000006</v>
      </c>
      <c r="G27" s="1299">
        <v>8.1999999999999993</v>
      </c>
      <c r="H27" s="1299">
        <v>19.5</v>
      </c>
      <c r="I27" s="1299">
        <v>7.9</v>
      </c>
      <c r="J27" s="1299">
        <v>96.6</v>
      </c>
      <c r="K27" s="1299">
        <v>75.400000000000006</v>
      </c>
      <c r="L27" s="1299">
        <v>0</v>
      </c>
      <c r="M27" s="1299">
        <v>0</v>
      </c>
      <c r="N27" s="1299">
        <v>0</v>
      </c>
      <c r="O27" s="1292"/>
      <c r="P27" s="1293"/>
    </row>
    <row r="28" spans="1:16" ht="11.25" customHeight="1" x14ac:dyDescent="0.2">
      <c r="A28" s="130"/>
      <c r="B28" s="132"/>
      <c r="C28" s="1216"/>
      <c r="D28" s="1298" t="s">
        <v>526</v>
      </c>
      <c r="E28" s="1299">
        <v>1288.6000000000004</v>
      </c>
      <c r="F28" s="1299">
        <v>180.99999999999991</v>
      </c>
      <c r="G28" s="1299">
        <v>0</v>
      </c>
      <c r="H28" s="1299">
        <v>162.70000000000005</v>
      </c>
      <c r="I28" s="1299">
        <v>49.4</v>
      </c>
      <c r="J28" s="1299">
        <v>632.80000000000052</v>
      </c>
      <c r="K28" s="1299">
        <v>217.40000000000006</v>
      </c>
      <c r="L28" s="1299">
        <v>0</v>
      </c>
      <c r="M28" s="1299">
        <v>0</v>
      </c>
      <c r="N28" s="1299">
        <v>45.3</v>
      </c>
      <c r="O28" s="1292"/>
      <c r="P28" s="1293"/>
    </row>
    <row r="29" spans="1:16" s="153" customFormat="1" ht="11.25" customHeight="1" x14ac:dyDescent="0.2">
      <c r="A29" s="151"/>
      <c r="B29" s="132"/>
      <c r="C29" s="1216"/>
      <c r="D29" s="1298" t="s">
        <v>527</v>
      </c>
      <c r="E29" s="1299">
        <v>2422.2999999999915</v>
      </c>
      <c r="F29" s="1299">
        <v>688.80000000000121</v>
      </c>
      <c r="G29" s="1299">
        <v>14.5</v>
      </c>
      <c r="H29" s="1299">
        <v>303.39999999999998</v>
      </c>
      <c r="I29" s="1299">
        <v>76.400000000000006</v>
      </c>
      <c r="J29" s="1299">
        <v>862.90000000000066</v>
      </c>
      <c r="K29" s="1299">
        <v>382.99999999999989</v>
      </c>
      <c r="L29" s="1299">
        <v>0</v>
      </c>
      <c r="M29" s="1299">
        <v>0</v>
      </c>
      <c r="N29" s="1299">
        <v>93.300000000000011</v>
      </c>
      <c r="O29" s="1292"/>
      <c r="P29" s="1293"/>
    </row>
    <row r="30" spans="1:16" ht="11.25" customHeight="1" x14ac:dyDescent="0.2">
      <c r="A30" s="130"/>
      <c r="B30" s="152"/>
      <c r="C30" s="1216"/>
      <c r="D30" s="1298" t="s">
        <v>528</v>
      </c>
      <c r="E30" s="1299">
        <v>2513.3999999999978</v>
      </c>
      <c r="F30" s="1299">
        <v>493.40000000000009</v>
      </c>
      <c r="G30" s="1299">
        <v>6.8</v>
      </c>
      <c r="H30" s="1299">
        <v>180.30000000000004</v>
      </c>
      <c r="I30" s="1299">
        <v>28.8</v>
      </c>
      <c r="J30" s="1299">
        <v>880.90000000000089</v>
      </c>
      <c r="K30" s="1299">
        <v>646.30000000000007</v>
      </c>
      <c r="L30" s="1299">
        <v>44.5</v>
      </c>
      <c r="M30" s="1299">
        <v>40.299999999999997</v>
      </c>
      <c r="N30" s="1299">
        <v>192.10000000000002</v>
      </c>
      <c r="O30" s="1292"/>
      <c r="P30" s="1293"/>
    </row>
    <row r="31" spans="1:16" ht="11.25" customHeight="1" x14ac:dyDescent="0.2">
      <c r="A31" s="130"/>
      <c r="B31" s="132"/>
      <c r="C31" s="1216"/>
      <c r="D31" s="1298" t="s">
        <v>529</v>
      </c>
      <c r="E31" s="1299">
        <v>464.5000000000004</v>
      </c>
      <c r="F31" s="1299">
        <v>59.800000000000004</v>
      </c>
      <c r="G31" s="1299">
        <v>2</v>
      </c>
      <c r="H31" s="1299">
        <v>38.700000000000003</v>
      </c>
      <c r="I31" s="1299">
        <v>21.9</v>
      </c>
      <c r="J31" s="1299">
        <v>206.59999999999994</v>
      </c>
      <c r="K31" s="1299">
        <v>103.60000000000001</v>
      </c>
      <c r="L31" s="1299">
        <v>0</v>
      </c>
      <c r="M31" s="1299">
        <v>0</v>
      </c>
      <c r="N31" s="1299">
        <v>31.900000000000002</v>
      </c>
      <c r="O31" s="1292"/>
      <c r="P31" s="1293"/>
    </row>
    <row r="32" spans="1:16" ht="11.25" customHeight="1" x14ac:dyDescent="0.2">
      <c r="A32" s="130"/>
      <c r="B32" s="132"/>
      <c r="C32" s="1216"/>
      <c r="D32" s="1298" t="s">
        <v>530</v>
      </c>
      <c r="E32" s="1299">
        <v>2985.799999999997</v>
      </c>
      <c r="F32" s="1299">
        <v>265.99999999999989</v>
      </c>
      <c r="G32" s="1299">
        <v>32.5</v>
      </c>
      <c r="H32" s="1299">
        <v>290.40000000000003</v>
      </c>
      <c r="I32" s="1299">
        <v>53.5</v>
      </c>
      <c r="J32" s="1299">
        <v>1603.6999999999994</v>
      </c>
      <c r="K32" s="1299">
        <v>497.29999999999973</v>
      </c>
      <c r="L32" s="1299">
        <v>21.6</v>
      </c>
      <c r="M32" s="1299">
        <v>11.7</v>
      </c>
      <c r="N32" s="1299">
        <v>209.10000000000005</v>
      </c>
      <c r="O32" s="1292"/>
      <c r="P32" s="1293"/>
    </row>
    <row r="33" spans="1:16" ht="11.25" customHeight="1" x14ac:dyDescent="0.2">
      <c r="A33" s="130"/>
      <c r="B33" s="132"/>
      <c r="C33" s="1216"/>
      <c r="D33" s="1298" t="s">
        <v>531</v>
      </c>
      <c r="E33" s="1299">
        <v>864.00000000000102</v>
      </c>
      <c r="F33" s="1299">
        <v>175</v>
      </c>
      <c r="G33" s="1299">
        <v>6.7</v>
      </c>
      <c r="H33" s="1299">
        <v>153.00000000000003</v>
      </c>
      <c r="I33" s="1299">
        <v>15.5</v>
      </c>
      <c r="J33" s="1299">
        <v>374.30000000000018</v>
      </c>
      <c r="K33" s="1299">
        <v>105.3</v>
      </c>
      <c r="L33" s="1299">
        <v>0</v>
      </c>
      <c r="M33" s="1299">
        <v>0</v>
      </c>
      <c r="N33" s="1299">
        <v>34.200000000000003</v>
      </c>
      <c r="O33" s="1292"/>
      <c r="P33" s="1293"/>
    </row>
    <row r="34" spans="1:16" ht="10.5" customHeight="1" x14ac:dyDescent="0.2">
      <c r="A34" s="130"/>
      <c r="B34" s="132"/>
      <c r="C34" s="1216"/>
      <c r="D34" s="1298" t="s">
        <v>532</v>
      </c>
      <c r="E34" s="1299">
        <v>2323.0999999999976</v>
      </c>
      <c r="F34" s="1299">
        <v>456.20000000000005</v>
      </c>
      <c r="G34" s="1299">
        <v>34.700000000000003</v>
      </c>
      <c r="H34" s="1299">
        <v>249.60000000000005</v>
      </c>
      <c r="I34" s="1299">
        <v>77</v>
      </c>
      <c r="J34" s="1299">
        <v>815.70000000000095</v>
      </c>
      <c r="K34" s="1299">
        <v>596.4</v>
      </c>
      <c r="L34" s="1299">
        <v>5.9</v>
      </c>
      <c r="M34" s="1299">
        <v>0</v>
      </c>
      <c r="N34" s="1299">
        <v>87.6</v>
      </c>
      <c r="O34" s="1292"/>
      <c r="P34" s="1293"/>
    </row>
    <row r="35" spans="1:16" s="153" customFormat="1" ht="11.25" customHeight="1" x14ac:dyDescent="0.2">
      <c r="A35" s="151"/>
      <c r="B35" s="132"/>
      <c r="C35" s="1216" t="s">
        <v>533</v>
      </c>
      <c r="D35" s="1296" t="s">
        <v>533</v>
      </c>
      <c r="E35" s="1294">
        <v>199.00000000000003</v>
      </c>
      <c r="F35" s="1294">
        <v>22.1</v>
      </c>
      <c r="G35" s="1294">
        <v>3</v>
      </c>
      <c r="H35" s="1294">
        <v>19.2</v>
      </c>
      <c r="I35" s="1294">
        <v>10.3</v>
      </c>
      <c r="J35" s="1294">
        <v>74.600000000000009</v>
      </c>
      <c r="K35" s="1294">
        <v>65.8</v>
      </c>
      <c r="L35" s="1294">
        <v>0</v>
      </c>
      <c r="M35" s="1294">
        <v>0</v>
      </c>
      <c r="N35" s="1294">
        <v>4</v>
      </c>
      <c r="O35" s="1292"/>
      <c r="P35" s="1293"/>
    </row>
    <row r="36" spans="1:16" s="153" customFormat="1" ht="10.5" customHeight="1" x14ac:dyDescent="0.2">
      <c r="A36" s="151"/>
      <c r="B36" s="152"/>
      <c r="C36" s="1216" t="s">
        <v>534</v>
      </c>
      <c r="D36" s="1296" t="s">
        <v>535</v>
      </c>
      <c r="E36" s="1294">
        <v>3173.9999999999959</v>
      </c>
      <c r="F36" s="1294">
        <v>458.4</v>
      </c>
      <c r="G36" s="1294">
        <v>24.8</v>
      </c>
      <c r="H36" s="1294">
        <v>598.19999999999959</v>
      </c>
      <c r="I36" s="1294">
        <v>108.5</v>
      </c>
      <c r="J36" s="1294">
        <v>941.2000000000005</v>
      </c>
      <c r="K36" s="1294">
        <v>798.29999999999973</v>
      </c>
      <c r="L36" s="1294">
        <v>61.1</v>
      </c>
      <c r="M36" s="1294">
        <v>20.399999999999999</v>
      </c>
      <c r="N36" s="1294">
        <v>163.10000000000005</v>
      </c>
      <c r="O36" s="1292"/>
      <c r="P36" s="1293"/>
    </row>
    <row r="37" spans="1:16" s="153" customFormat="1" ht="10.5" customHeight="1" x14ac:dyDescent="0.2">
      <c r="A37" s="151"/>
      <c r="B37" s="152"/>
      <c r="C37" s="1216" t="s">
        <v>351</v>
      </c>
      <c r="D37" s="1296" t="s">
        <v>351</v>
      </c>
      <c r="E37" s="1294">
        <v>25302.299999999988</v>
      </c>
      <c r="F37" s="1294">
        <v>4350.5999999999685</v>
      </c>
      <c r="G37" s="1294">
        <v>176.7</v>
      </c>
      <c r="H37" s="1294">
        <v>4004.6000000000104</v>
      </c>
      <c r="I37" s="1294">
        <v>1013.3999999999996</v>
      </c>
      <c r="J37" s="1294">
        <v>8230.4000000000451</v>
      </c>
      <c r="K37" s="1294">
        <v>6060.9999999999791</v>
      </c>
      <c r="L37" s="1294">
        <v>304.60000000000002</v>
      </c>
      <c r="M37" s="1294">
        <v>148.10000000000002</v>
      </c>
      <c r="N37" s="1294">
        <v>1012.899999999999</v>
      </c>
      <c r="O37" s="1292"/>
      <c r="P37" s="1293"/>
    </row>
    <row r="38" spans="1:16" s="153" customFormat="1" ht="10.5" customHeight="1" x14ac:dyDescent="0.2">
      <c r="A38" s="151"/>
      <c r="B38" s="152"/>
      <c r="C38" s="1216" t="s">
        <v>580</v>
      </c>
      <c r="D38" s="1296" t="s">
        <v>536</v>
      </c>
      <c r="E38" s="1294">
        <v>31503.599999999227</v>
      </c>
      <c r="F38" s="1294">
        <v>3897.6999999999775</v>
      </c>
      <c r="G38" s="1294">
        <v>321.10000000000002</v>
      </c>
      <c r="H38" s="1294">
        <v>5418.7999999999874</v>
      </c>
      <c r="I38" s="1294">
        <v>1098.2</v>
      </c>
      <c r="J38" s="1294">
        <v>11765.500000000164</v>
      </c>
      <c r="K38" s="1294">
        <v>6927.7999999999893</v>
      </c>
      <c r="L38" s="1294">
        <v>414.00000000000006</v>
      </c>
      <c r="M38" s="1294">
        <v>134.10000000000002</v>
      </c>
      <c r="N38" s="1294">
        <v>1526.3999999999978</v>
      </c>
      <c r="O38" s="1292"/>
      <c r="P38" s="1293"/>
    </row>
    <row r="39" spans="1:16" ht="10.5" customHeight="1" x14ac:dyDescent="0.2">
      <c r="A39" s="130"/>
      <c r="B39" s="132"/>
      <c r="C39" s="1216" t="s">
        <v>353</v>
      </c>
      <c r="D39" s="1296" t="s">
        <v>353</v>
      </c>
      <c r="E39" s="1294">
        <v>11080.599999999997</v>
      </c>
      <c r="F39" s="1294">
        <v>1992.8999999999953</v>
      </c>
      <c r="G39" s="1294">
        <v>227.89999999999998</v>
      </c>
      <c r="H39" s="1294">
        <v>2145.7000000000016</v>
      </c>
      <c r="I39" s="1294">
        <v>399.40000000000009</v>
      </c>
      <c r="J39" s="1294">
        <v>2812.2999999999929</v>
      </c>
      <c r="K39" s="1294">
        <v>2639.1000000000017</v>
      </c>
      <c r="L39" s="1294">
        <v>260</v>
      </c>
      <c r="M39" s="1294">
        <v>90.8</v>
      </c>
      <c r="N39" s="1294">
        <v>512.49999999999977</v>
      </c>
      <c r="O39" s="1292"/>
      <c r="P39" s="1293"/>
    </row>
    <row r="40" spans="1:16" ht="10.5" customHeight="1" x14ac:dyDescent="0.2">
      <c r="A40" s="130"/>
      <c r="B40" s="132"/>
      <c r="C40" s="1216" t="s">
        <v>354</v>
      </c>
      <c r="D40" s="1296" t="s">
        <v>537</v>
      </c>
      <c r="E40" s="1294">
        <v>13847.000000000049</v>
      </c>
      <c r="F40" s="1294">
        <v>985.30000000000177</v>
      </c>
      <c r="G40" s="1294">
        <v>116.30000000000003</v>
      </c>
      <c r="H40" s="1294">
        <v>1957.1000000000017</v>
      </c>
      <c r="I40" s="1294">
        <v>349.10000000000014</v>
      </c>
      <c r="J40" s="1294">
        <v>6174.300000000072</v>
      </c>
      <c r="K40" s="1294">
        <v>3389.6000000000013</v>
      </c>
      <c r="L40" s="1294">
        <v>100.2</v>
      </c>
      <c r="M40" s="1294">
        <v>78.5</v>
      </c>
      <c r="N40" s="1294">
        <v>696.59999999999934</v>
      </c>
      <c r="O40" s="1292"/>
      <c r="P40" s="1293"/>
    </row>
    <row r="41" spans="1:16" ht="10.5" customHeight="1" x14ac:dyDescent="0.2">
      <c r="A41" s="130"/>
      <c r="B41" s="132"/>
      <c r="C41" s="1216" t="s">
        <v>538</v>
      </c>
      <c r="D41" s="1296" t="s">
        <v>539</v>
      </c>
      <c r="E41" s="1294">
        <v>1054.0999999999997</v>
      </c>
      <c r="F41" s="1294">
        <v>81.5</v>
      </c>
      <c r="G41" s="1294">
        <v>46.1</v>
      </c>
      <c r="H41" s="1294">
        <v>176.10000000000002</v>
      </c>
      <c r="I41" s="1294">
        <v>24.2</v>
      </c>
      <c r="J41" s="1294">
        <v>262.8</v>
      </c>
      <c r="K41" s="1294">
        <v>359.2</v>
      </c>
      <c r="L41" s="1294">
        <v>6.6</v>
      </c>
      <c r="M41" s="1294">
        <v>0</v>
      </c>
      <c r="N41" s="1294">
        <v>97.600000000000023</v>
      </c>
      <c r="O41" s="1292"/>
      <c r="P41" s="1293"/>
    </row>
    <row r="42" spans="1:16" ht="10.5" customHeight="1" x14ac:dyDescent="0.2">
      <c r="A42" s="130"/>
      <c r="B42" s="132"/>
      <c r="C42" s="1216" t="s">
        <v>355</v>
      </c>
      <c r="D42" s="1296" t="s">
        <v>540</v>
      </c>
      <c r="E42" s="1294">
        <v>732.89999999999964</v>
      </c>
      <c r="F42" s="1294">
        <v>36.300000000000004</v>
      </c>
      <c r="G42" s="1294">
        <v>22.5</v>
      </c>
      <c r="H42" s="1294">
        <v>88.3</v>
      </c>
      <c r="I42" s="1294">
        <v>28</v>
      </c>
      <c r="J42" s="1294">
        <v>155.6</v>
      </c>
      <c r="K42" s="1294">
        <v>285.30000000000007</v>
      </c>
      <c r="L42" s="1294">
        <v>0</v>
      </c>
      <c r="M42" s="1294">
        <v>0</v>
      </c>
      <c r="N42" s="1294">
        <v>116.9</v>
      </c>
      <c r="O42" s="1292"/>
      <c r="P42" s="1293"/>
    </row>
    <row r="43" spans="1:16" ht="9" customHeight="1" x14ac:dyDescent="0.2">
      <c r="A43" s="130"/>
      <c r="B43" s="132"/>
      <c r="C43" s="1216" t="s">
        <v>356</v>
      </c>
      <c r="D43" s="1296" t="s">
        <v>356</v>
      </c>
      <c r="E43" s="1294">
        <v>765.2</v>
      </c>
      <c r="F43" s="1294">
        <v>57.2</v>
      </c>
      <c r="G43" s="1294">
        <v>6</v>
      </c>
      <c r="H43" s="1294">
        <v>101.10000000000001</v>
      </c>
      <c r="I43" s="1294">
        <v>33.4</v>
      </c>
      <c r="J43" s="1294">
        <v>288.2</v>
      </c>
      <c r="K43" s="1294">
        <v>215.10000000000002</v>
      </c>
      <c r="L43" s="1294">
        <v>9.8000000000000007</v>
      </c>
      <c r="M43" s="1294">
        <v>1</v>
      </c>
      <c r="N43" s="1294">
        <v>53.4</v>
      </c>
      <c r="O43" s="1292"/>
      <c r="P43" s="1293"/>
    </row>
    <row r="44" spans="1:16" ht="10.5" customHeight="1" x14ac:dyDescent="0.2">
      <c r="A44" s="130"/>
      <c r="B44" s="132"/>
      <c r="C44" s="1216" t="s">
        <v>541</v>
      </c>
      <c r="D44" s="1296" t="s">
        <v>542</v>
      </c>
      <c r="E44" s="1294">
        <v>2771.799999999997</v>
      </c>
      <c r="F44" s="1294">
        <v>286.7</v>
      </c>
      <c r="G44" s="1294">
        <v>77.7</v>
      </c>
      <c r="H44" s="1294">
        <v>378.7</v>
      </c>
      <c r="I44" s="1294">
        <v>102.3</v>
      </c>
      <c r="J44" s="1294">
        <v>851.30000000000075</v>
      </c>
      <c r="K44" s="1294">
        <v>946.6999999999997</v>
      </c>
      <c r="L44" s="1294">
        <v>58.3</v>
      </c>
      <c r="M44" s="1294">
        <v>3</v>
      </c>
      <c r="N44" s="1294">
        <v>67.099999999999994</v>
      </c>
      <c r="O44" s="1292"/>
      <c r="P44" s="1293"/>
    </row>
    <row r="45" spans="1:16" ht="10.5" customHeight="1" x14ac:dyDescent="0.2">
      <c r="A45" s="130"/>
      <c r="B45" s="132"/>
      <c r="C45" s="1216" t="s">
        <v>543</v>
      </c>
      <c r="D45" s="1296" t="s">
        <v>544</v>
      </c>
      <c r="E45" s="1294">
        <v>17619.800000000108</v>
      </c>
      <c r="F45" s="1294">
        <v>2259.3999999999928</v>
      </c>
      <c r="G45" s="1294">
        <v>136.4</v>
      </c>
      <c r="H45" s="1294">
        <v>2563.100000000009</v>
      </c>
      <c r="I45" s="1294">
        <v>408.80000000000007</v>
      </c>
      <c r="J45" s="1294">
        <v>6190.1000000000668</v>
      </c>
      <c r="K45" s="1294">
        <v>4603.1000000000095</v>
      </c>
      <c r="L45" s="1294">
        <v>277.8</v>
      </c>
      <c r="M45" s="1294">
        <v>69.8</v>
      </c>
      <c r="N45" s="1294">
        <v>1111.2999999999981</v>
      </c>
      <c r="O45" s="1292"/>
      <c r="P45" s="1293"/>
    </row>
    <row r="46" spans="1:16" ht="10.5" customHeight="1" x14ac:dyDescent="0.2">
      <c r="A46" s="130"/>
      <c r="B46" s="132"/>
      <c r="C46" s="1216" t="s">
        <v>545</v>
      </c>
      <c r="D46" s="1296" t="s">
        <v>546</v>
      </c>
      <c r="E46" s="1294">
        <v>10870.299999999994</v>
      </c>
      <c r="F46" s="1294">
        <v>1237.3000000000013</v>
      </c>
      <c r="G46" s="1294">
        <v>84.100000000000009</v>
      </c>
      <c r="H46" s="1294">
        <v>1444.3999999999992</v>
      </c>
      <c r="I46" s="1294">
        <v>284.7000000000001</v>
      </c>
      <c r="J46" s="1294">
        <v>3068.4999999999936</v>
      </c>
      <c r="K46" s="1294">
        <v>3290.0000000000082</v>
      </c>
      <c r="L46" s="1294">
        <v>391.6</v>
      </c>
      <c r="M46" s="1294">
        <v>11.7</v>
      </c>
      <c r="N46" s="1294">
        <v>1057.9999999999984</v>
      </c>
      <c r="O46" s="1292"/>
      <c r="P46" s="1293"/>
    </row>
    <row r="47" spans="1:16" ht="10.5" customHeight="1" x14ac:dyDescent="0.2">
      <c r="A47" s="130"/>
      <c r="B47" s="132"/>
      <c r="C47" s="1216" t="s">
        <v>357</v>
      </c>
      <c r="D47" s="1296" t="s">
        <v>357</v>
      </c>
      <c r="E47" s="1294">
        <v>2535.3000000000025</v>
      </c>
      <c r="F47" s="1294">
        <v>215.79999999999993</v>
      </c>
      <c r="G47" s="1294">
        <v>24.8</v>
      </c>
      <c r="H47" s="1294">
        <v>338.1</v>
      </c>
      <c r="I47" s="1294">
        <v>78.2</v>
      </c>
      <c r="J47" s="1294">
        <v>824.4000000000002</v>
      </c>
      <c r="K47" s="1294">
        <v>793.09999999999968</v>
      </c>
      <c r="L47" s="1294">
        <v>78.400000000000006</v>
      </c>
      <c r="M47" s="1294">
        <v>10</v>
      </c>
      <c r="N47" s="1294">
        <v>172.50000000000003</v>
      </c>
      <c r="O47" s="1292"/>
      <c r="P47" s="1293"/>
    </row>
    <row r="48" spans="1:16" ht="10.5" customHeight="1" x14ac:dyDescent="0.2">
      <c r="A48" s="130"/>
      <c r="B48" s="132"/>
      <c r="C48" s="1216" t="s">
        <v>547</v>
      </c>
      <c r="D48" s="1296" t="s">
        <v>548</v>
      </c>
      <c r="E48" s="1294">
        <v>19714.099999999857</v>
      </c>
      <c r="F48" s="1294">
        <v>1576.1000000000008</v>
      </c>
      <c r="G48" s="1294">
        <v>278.39999999999998</v>
      </c>
      <c r="H48" s="1294">
        <v>3068.1000000000104</v>
      </c>
      <c r="I48" s="1294">
        <v>568.50000000000034</v>
      </c>
      <c r="J48" s="1294">
        <v>8269.200000000108</v>
      </c>
      <c r="K48" s="1294">
        <v>4455.4000000000106</v>
      </c>
      <c r="L48" s="1294">
        <v>161.30000000000001</v>
      </c>
      <c r="M48" s="1294">
        <v>43.1</v>
      </c>
      <c r="N48" s="1294">
        <v>1294.0000000000005</v>
      </c>
      <c r="O48" s="1292"/>
      <c r="P48" s="1293"/>
    </row>
    <row r="49" spans="1:16" ht="10.5" customHeight="1" x14ac:dyDescent="0.2">
      <c r="A49" s="130"/>
      <c r="B49" s="132"/>
      <c r="C49" s="1216" t="s">
        <v>549</v>
      </c>
      <c r="D49" s="1296" t="s">
        <v>550</v>
      </c>
      <c r="E49" s="1294">
        <v>2498.3999999999955</v>
      </c>
      <c r="F49" s="1294">
        <v>245.8</v>
      </c>
      <c r="G49" s="1294">
        <v>23.5</v>
      </c>
      <c r="H49" s="1294">
        <v>249.6</v>
      </c>
      <c r="I49" s="1294">
        <v>90.6</v>
      </c>
      <c r="J49" s="1294">
        <v>420.10000000000019</v>
      </c>
      <c r="K49" s="1294">
        <v>1365.6000000000001</v>
      </c>
      <c r="L49" s="1294">
        <v>20</v>
      </c>
      <c r="M49" s="1294">
        <v>10.7</v>
      </c>
      <c r="N49" s="1294">
        <v>72.5</v>
      </c>
      <c r="O49" s="1292"/>
      <c r="P49" s="1293"/>
    </row>
    <row r="50" spans="1:16" ht="10.5" customHeight="1" x14ac:dyDescent="0.2">
      <c r="A50" s="130"/>
      <c r="B50" s="132"/>
      <c r="C50" s="1216" t="s">
        <v>359</v>
      </c>
      <c r="D50" s="1296" t="s">
        <v>359</v>
      </c>
      <c r="E50" s="1294">
        <v>2775.5999999999972</v>
      </c>
      <c r="F50" s="1294">
        <v>264.19999999999987</v>
      </c>
      <c r="G50" s="1294">
        <v>61.900000000000006</v>
      </c>
      <c r="H50" s="1294">
        <v>460.4</v>
      </c>
      <c r="I50" s="1294">
        <v>99.2</v>
      </c>
      <c r="J50" s="1294">
        <v>881.80000000000041</v>
      </c>
      <c r="K50" s="1294">
        <v>868.09999999999968</v>
      </c>
      <c r="L50" s="1294">
        <v>58.7</v>
      </c>
      <c r="M50" s="1294">
        <v>11.3</v>
      </c>
      <c r="N50" s="1294">
        <v>70</v>
      </c>
      <c r="O50" s="1292"/>
      <c r="P50" s="1293"/>
    </row>
    <row r="51" spans="1:16" ht="10.5" customHeight="1" x14ac:dyDescent="0.2">
      <c r="A51" s="130"/>
      <c r="B51" s="132"/>
      <c r="C51" s="1216" t="s">
        <v>551</v>
      </c>
      <c r="D51" s="1296" t="s">
        <v>552</v>
      </c>
      <c r="E51" s="1294">
        <v>735.10000000000025</v>
      </c>
      <c r="F51" s="1294">
        <v>41.7</v>
      </c>
      <c r="G51" s="1294">
        <v>1</v>
      </c>
      <c r="H51" s="1294">
        <v>100</v>
      </c>
      <c r="I51" s="1294">
        <v>6.8</v>
      </c>
      <c r="J51" s="1294">
        <v>248.1</v>
      </c>
      <c r="K51" s="1294">
        <v>282.60000000000008</v>
      </c>
      <c r="L51" s="1294">
        <v>30.2</v>
      </c>
      <c r="M51" s="1294">
        <v>1</v>
      </c>
      <c r="N51" s="1294">
        <v>23.7</v>
      </c>
      <c r="O51" s="1292"/>
      <c r="P51" s="1293"/>
    </row>
    <row r="52" spans="1:16" ht="10.5" customHeight="1" x14ac:dyDescent="0.2">
      <c r="A52" s="130"/>
      <c r="B52" s="132"/>
      <c r="C52" s="1216" t="s">
        <v>553</v>
      </c>
      <c r="D52" s="1296" t="s">
        <v>554</v>
      </c>
      <c r="E52" s="1294">
        <v>13.8</v>
      </c>
      <c r="F52" s="1294">
        <v>0</v>
      </c>
      <c r="G52" s="1294">
        <v>0</v>
      </c>
      <c r="H52" s="1294">
        <v>0</v>
      </c>
      <c r="I52" s="1294">
        <v>0</v>
      </c>
      <c r="J52" s="1294">
        <v>8.8000000000000007</v>
      </c>
      <c r="K52" s="1294">
        <v>2</v>
      </c>
      <c r="L52" s="1294">
        <v>0</v>
      </c>
      <c r="M52" s="1294">
        <v>0</v>
      </c>
      <c r="N52" s="1294">
        <v>3</v>
      </c>
      <c r="O52" s="1292"/>
      <c r="P52" s="1293"/>
    </row>
    <row r="53" spans="1:16" ht="10.5" customHeight="1" x14ac:dyDescent="0.2">
      <c r="A53" s="130"/>
      <c r="B53" s="132"/>
      <c r="C53" s="1216" t="s">
        <v>555</v>
      </c>
      <c r="D53" s="1296" t="s">
        <v>555</v>
      </c>
      <c r="E53" s="1294">
        <v>803.4</v>
      </c>
      <c r="F53" s="1294">
        <v>88.8</v>
      </c>
      <c r="G53" s="1294">
        <v>15</v>
      </c>
      <c r="H53" s="1294">
        <v>93.5</v>
      </c>
      <c r="I53" s="1294">
        <v>46.3</v>
      </c>
      <c r="J53" s="1294">
        <v>112</v>
      </c>
      <c r="K53" s="1294">
        <v>214.9</v>
      </c>
      <c r="L53" s="1294">
        <v>88.9</v>
      </c>
      <c r="M53" s="1294">
        <v>0</v>
      </c>
      <c r="N53" s="1294">
        <v>144</v>
      </c>
      <c r="O53" s="1292"/>
      <c r="P53" s="1293"/>
    </row>
    <row r="54" spans="1:16" ht="8.25" customHeight="1" thickBot="1" x14ac:dyDescent="0.25">
      <c r="A54" s="130"/>
      <c r="B54" s="132"/>
      <c r="C54" s="1216"/>
      <c r="D54" s="1217"/>
      <c r="E54" s="1300"/>
      <c r="F54" s="1300"/>
      <c r="G54" s="1300"/>
      <c r="H54" s="1300"/>
      <c r="I54" s="1300"/>
      <c r="J54" s="1300"/>
      <c r="K54" s="1300"/>
      <c r="L54" s="1300"/>
      <c r="M54" s="1300"/>
      <c r="N54" s="1300"/>
      <c r="O54" s="1292"/>
      <c r="P54" s="1293"/>
    </row>
    <row r="55" spans="1:16" ht="13.5" customHeight="1" thickBot="1" x14ac:dyDescent="0.25">
      <c r="A55" s="130"/>
      <c r="B55" s="132"/>
      <c r="C55" s="1600" t="s">
        <v>581</v>
      </c>
      <c r="D55" s="1601"/>
      <c r="E55" s="1601"/>
      <c r="F55" s="1601"/>
      <c r="G55" s="1601"/>
      <c r="H55" s="1601"/>
      <c r="I55" s="1601"/>
      <c r="J55" s="1601"/>
      <c r="K55" s="1601"/>
      <c r="L55" s="1601"/>
      <c r="M55" s="1601"/>
      <c r="N55" s="1602"/>
      <c r="O55" s="1292"/>
      <c r="P55" s="1293"/>
    </row>
    <row r="56" spans="1:16" ht="6" customHeight="1" x14ac:dyDescent="0.2">
      <c r="A56" s="130"/>
      <c r="B56" s="132"/>
      <c r="C56" s="1218"/>
      <c r="D56" s="1219"/>
      <c r="E56" s="1219"/>
      <c r="F56" s="1219"/>
      <c r="G56" s="1219"/>
      <c r="H56" s="1219"/>
      <c r="I56" s="1219"/>
      <c r="J56" s="1219"/>
      <c r="K56" s="1219"/>
      <c r="L56" s="1219"/>
      <c r="M56" s="1219"/>
      <c r="N56" s="1219"/>
      <c r="O56" s="1292"/>
      <c r="P56" s="1293"/>
    </row>
    <row r="57" spans="1:16" ht="39" customHeight="1" x14ac:dyDescent="0.2">
      <c r="A57" s="130"/>
      <c r="B57" s="132"/>
      <c r="C57" s="1606">
        <f>+C6</f>
        <v>2016</v>
      </c>
      <c r="D57" s="1607"/>
      <c r="E57" s="1291" t="s">
        <v>67</v>
      </c>
      <c r="F57" s="1291" t="s">
        <v>570</v>
      </c>
      <c r="G57" s="1291" t="s">
        <v>571</v>
      </c>
      <c r="H57" s="1291" t="s">
        <v>572</v>
      </c>
      <c r="I57" s="1291" t="s">
        <v>573</v>
      </c>
      <c r="J57" s="1291" t="s">
        <v>574</v>
      </c>
      <c r="K57" s="1291" t="s">
        <v>575</v>
      </c>
      <c r="L57" s="1291" t="s">
        <v>576</v>
      </c>
      <c r="M57" s="1291" t="s">
        <v>577</v>
      </c>
      <c r="N57" s="1291" t="s">
        <v>578</v>
      </c>
      <c r="O57" s="1292"/>
      <c r="P57" s="1293"/>
    </row>
    <row r="58" spans="1:16" s="1222" customFormat="1" ht="16.5" customHeight="1" x14ac:dyDescent="0.2">
      <c r="A58" s="1220"/>
      <c r="B58" s="1221"/>
      <c r="C58" s="1301" t="s">
        <v>67</v>
      </c>
      <c r="D58" s="1302"/>
      <c r="E58" s="1294">
        <v>207566.900000019</v>
      </c>
      <c r="F58" s="1294">
        <v>28146.599999999875</v>
      </c>
      <c r="G58" s="1294">
        <v>2049.0000000000064</v>
      </c>
      <c r="H58" s="1294">
        <v>30426.700000000401</v>
      </c>
      <c r="I58" s="1294">
        <v>6549.0000000000273</v>
      </c>
      <c r="J58" s="1294">
        <v>75546.600000000675</v>
      </c>
      <c r="K58" s="1294">
        <v>50285.70000000063</v>
      </c>
      <c r="L58" s="1294">
        <v>2831.8999999999974</v>
      </c>
      <c r="M58" s="1294">
        <v>770.29999999999984</v>
      </c>
      <c r="N58" s="1294">
        <v>10961.09999999982</v>
      </c>
      <c r="O58" s="1303"/>
      <c r="P58" s="1304"/>
    </row>
    <row r="59" spans="1:16" s="153" customFormat="1" ht="10.5" customHeight="1" x14ac:dyDescent="0.2">
      <c r="A59" s="151"/>
      <c r="B59" s="152"/>
      <c r="C59" s="1305" t="s">
        <v>582</v>
      </c>
      <c r="D59" s="1312" t="s">
        <v>583</v>
      </c>
      <c r="E59" s="1294">
        <v>6733.0999999999867</v>
      </c>
      <c r="F59" s="1306">
        <v>2483.2999999999888</v>
      </c>
      <c r="G59" s="1306">
        <v>58.699999999999996</v>
      </c>
      <c r="H59" s="1306">
        <v>103.30000000000001</v>
      </c>
      <c r="I59" s="1306">
        <v>230.50000000000009</v>
      </c>
      <c r="J59" s="1306">
        <v>2528.8000000000015</v>
      </c>
      <c r="K59" s="1306">
        <v>659.5999999999998</v>
      </c>
      <c r="L59" s="1306">
        <v>114.5</v>
      </c>
      <c r="M59" s="1306">
        <v>99</v>
      </c>
      <c r="N59" s="1306">
        <v>455.40000000000003</v>
      </c>
      <c r="O59" s="1292"/>
      <c r="P59" s="1293"/>
    </row>
    <row r="60" spans="1:16" s="153" customFormat="1" ht="10.5" customHeight="1" x14ac:dyDescent="0.2">
      <c r="A60" s="151"/>
      <c r="B60" s="152"/>
      <c r="C60" s="1305" t="s">
        <v>584</v>
      </c>
      <c r="D60" s="1312" t="s">
        <v>585</v>
      </c>
      <c r="E60" s="1294">
        <v>33.700000000000003</v>
      </c>
      <c r="F60" s="1306">
        <v>0</v>
      </c>
      <c r="G60" s="1306">
        <v>0</v>
      </c>
      <c r="H60" s="1306">
        <v>1</v>
      </c>
      <c r="I60" s="1306">
        <v>7</v>
      </c>
      <c r="J60" s="1306">
        <v>13.8</v>
      </c>
      <c r="K60" s="1306">
        <v>0</v>
      </c>
      <c r="L60" s="1306">
        <v>3</v>
      </c>
      <c r="M60" s="1306">
        <v>0</v>
      </c>
      <c r="N60" s="1306">
        <v>8.9</v>
      </c>
      <c r="O60" s="1292"/>
      <c r="P60" s="1293"/>
    </row>
    <row r="61" spans="1:16" s="153" customFormat="1" ht="10.5" customHeight="1" x14ac:dyDescent="0.2">
      <c r="A61" s="151"/>
      <c r="B61" s="152"/>
      <c r="C61" s="1305" t="s">
        <v>586</v>
      </c>
      <c r="D61" s="1312" t="s">
        <v>587</v>
      </c>
      <c r="E61" s="1294">
        <v>52666.100000000224</v>
      </c>
      <c r="F61" s="1306">
        <v>5922.4999999999818</v>
      </c>
      <c r="G61" s="1306">
        <v>295.49999999999989</v>
      </c>
      <c r="H61" s="1306">
        <v>7296.4000000000233</v>
      </c>
      <c r="I61" s="1306">
        <v>3178.1999999999925</v>
      </c>
      <c r="J61" s="1306">
        <v>14241.300000000183</v>
      </c>
      <c r="K61" s="1306">
        <v>16617.299999999876</v>
      </c>
      <c r="L61" s="1306">
        <v>1499.599999999999</v>
      </c>
      <c r="M61" s="1306">
        <v>247.8</v>
      </c>
      <c r="N61" s="1306">
        <v>3367.5000000000173</v>
      </c>
      <c r="O61" s="1292"/>
      <c r="P61" s="1293"/>
    </row>
    <row r="62" spans="1:16" s="153" customFormat="1" ht="10.5" customHeight="1" x14ac:dyDescent="0.2">
      <c r="A62" s="151"/>
      <c r="B62" s="152" t="s">
        <v>556</v>
      </c>
      <c r="C62" s="1305" t="s">
        <v>588</v>
      </c>
      <c r="D62" s="1312" t="s">
        <v>589</v>
      </c>
      <c r="E62" s="1294">
        <v>31482.599999999689</v>
      </c>
      <c r="F62" s="1306">
        <v>15563.400000000473</v>
      </c>
      <c r="G62" s="1306">
        <v>190.2</v>
      </c>
      <c r="H62" s="1306">
        <v>933.69999999999959</v>
      </c>
      <c r="I62" s="1306">
        <v>675.30000000000041</v>
      </c>
      <c r="J62" s="1306">
        <v>5654.3000000000029</v>
      </c>
      <c r="K62" s="1306">
        <v>6691.1999999999798</v>
      </c>
      <c r="L62" s="1306">
        <v>228.1</v>
      </c>
      <c r="M62" s="1306">
        <v>123.70000000000002</v>
      </c>
      <c r="N62" s="1306">
        <v>1422.6999999999985</v>
      </c>
      <c r="O62" s="1292"/>
      <c r="P62" s="1293"/>
    </row>
    <row r="63" spans="1:16" s="153" customFormat="1" ht="10.5" customHeight="1" x14ac:dyDescent="0.2">
      <c r="A63" s="151"/>
      <c r="B63" s="152"/>
      <c r="C63" s="1305" t="s">
        <v>590</v>
      </c>
      <c r="D63" s="1312" t="s">
        <v>591</v>
      </c>
      <c r="E63" s="1294">
        <v>28358.999999998916</v>
      </c>
      <c r="F63" s="1306">
        <v>1160.000000000002</v>
      </c>
      <c r="G63" s="1306">
        <v>33.5</v>
      </c>
      <c r="H63" s="1306">
        <v>139.5</v>
      </c>
      <c r="I63" s="1306">
        <v>138.1</v>
      </c>
      <c r="J63" s="1306">
        <v>23344.499999999418</v>
      </c>
      <c r="K63" s="1306">
        <v>2192.9000000000028</v>
      </c>
      <c r="L63" s="1306">
        <v>32.200000000000003</v>
      </c>
      <c r="M63" s="1306">
        <v>78.5</v>
      </c>
      <c r="N63" s="1306">
        <v>1239.7999999999981</v>
      </c>
      <c r="O63" s="1292"/>
      <c r="P63" s="1293"/>
    </row>
    <row r="64" spans="1:16" s="153" customFormat="1" ht="10.5" customHeight="1" x14ac:dyDescent="0.2">
      <c r="A64" s="151"/>
      <c r="B64" s="152"/>
      <c r="C64" s="1305" t="s">
        <v>592</v>
      </c>
      <c r="D64" s="1312" t="s">
        <v>593</v>
      </c>
      <c r="E64" s="1294">
        <v>11917.000000000129</v>
      </c>
      <c r="F64" s="1306">
        <v>28.9</v>
      </c>
      <c r="G64" s="1306">
        <v>6.7</v>
      </c>
      <c r="H64" s="1306">
        <v>139.10000000000002</v>
      </c>
      <c r="I64" s="1306">
        <v>184.4</v>
      </c>
      <c r="J64" s="1306">
        <v>9127.8000000001102</v>
      </c>
      <c r="K64" s="1306">
        <v>1962.8</v>
      </c>
      <c r="L64" s="1306">
        <v>90.2</v>
      </c>
      <c r="M64" s="1306">
        <v>11</v>
      </c>
      <c r="N64" s="1306">
        <v>366.1</v>
      </c>
      <c r="O64" s="1292"/>
      <c r="P64" s="1293"/>
    </row>
    <row r="65" spans="1:16" s="153" customFormat="1" ht="10.5" customHeight="1" x14ac:dyDescent="0.2">
      <c r="A65" s="151"/>
      <c r="B65" s="152"/>
      <c r="C65" s="1305" t="s">
        <v>594</v>
      </c>
      <c r="D65" s="1312" t="s">
        <v>595</v>
      </c>
      <c r="E65" s="1294">
        <v>63270.200000000616</v>
      </c>
      <c r="F65" s="1306">
        <v>1099.3000000000002</v>
      </c>
      <c r="G65" s="1306">
        <v>1316.3000000000004</v>
      </c>
      <c r="H65" s="1306">
        <v>20707.400000000125</v>
      </c>
      <c r="I65" s="1306">
        <v>1662.2999999999997</v>
      </c>
      <c r="J65" s="1306">
        <v>16143.899999999803</v>
      </c>
      <c r="K65" s="1306">
        <v>19286.400000000343</v>
      </c>
      <c r="L65" s="1306">
        <v>213</v>
      </c>
      <c r="M65" s="1306">
        <v>148.4</v>
      </c>
      <c r="N65" s="1306">
        <v>2693.2000000000103</v>
      </c>
      <c r="O65" s="1292"/>
      <c r="P65" s="1293"/>
    </row>
    <row r="66" spans="1:16" s="153" customFormat="1" ht="10.5" customHeight="1" x14ac:dyDescent="0.2">
      <c r="A66" s="151"/>
      <c r="B66" s="152"/>
      <c r="C66" s="1305" t="s">
        <v>596</v>
      </c>
      <c r="D66" s="1312" t="s">
        <v>597</v>
      </c>
      <c r="E66" s="1294">
        <v>2162.3999999999937</v>
      </c>
      <c r="F66" s="1306">
        <v>560.60000000000025</v>
      </c>
      <c r="G66" s="1306">
        <v>27.099999999999998</v>
      </c>
      <c r="H66" s="1306">
        <v>48.300000000000004</v>
      </c>
      <c r="I66" s="1306">
        <v>152.9</v>
      </c>
      <c r="J66" s="1306">
        <v>830.00000000000045</v>
      </c>
      <c r="K66" s="1306">
        <v>320.8</v>
      </c>
      <c r="L66" s="1306">
        <v>51.6</v>
      </c>
      <c r="M66" s="1306">
        <v>0</v>
      </c>
      <c r="N66" s="1306">
        <v>171.10000000000005</v>
      </c>
      <c r="O66" s="1292"/>
      <c r="P66" s="1293"/>
    </row>
    <row r="67" spans="1:16" s="153" customFormat="1" ht="10.5" customHeight="1" x14ac:dyDescent="0.2">
      <c r="A67" s="151"/>
      <c r="B67" s="152"/>
      <c r="C67" s="1305" t="s">
        <v>555</v>
      </c>
      <c r="D67" s="1312" t="s">
        <v>598</v>
      </c>
      <c r="E67" s="1294">
        <v>76.300000000000011</v>
      </c>
      <c r="F67" s="1306">
        <v>0</v>
      </c>
      <c r="G67" s="1306">
        <v>0</v>
      </c>
      <c r="H67" s="1306">
        <v>7</v>
      </c>
      <c r="I67" s="1306">
        <v>0</v>
      </c>
      <c r="J67" s="1306">
        <v>46</v>
      </c>
      <c r="K67" s="1306">
        <v>13.3</v>
      </c>
      <c r="L67" s="1306">
        <v>10</v>
      </c>
      <c r="M67" s="1306">
        <v>0</v>
      </c>
      <c r="N67" s="1306">
        <v>0</v>
      </c>
      <c r="O67" s="1292"/>
      <c r="P67" s="1293"/>
    </row>
    <row r="68" spans="1:16" s="153" customFormat="1" ht="10.5" customHeight="1" x14ac:dyDescent="0.2">
      <c r="A68" s="151"/>
      <c r="B68" s="152"/>
      <c r="C68" s="1305"/>
      <c r="D68" s="1312" t="s">
        <v>555</v>
      </c>
      <c r="E68" s="1294">
        <v>10866.500000000002</v>
      </c>
      <c r="F68" s="1306">
        <v>1328.600000000002</v>
      </c>
      <c r="G68" s="1306">
        <v>121.00000000000001</v>
      </c>
      <c r="H68" s="1306">
        <v>1050.9999999999991</v>
      </c>
      <c r="I68" s="1306">
        <v>320.30000000000007</v>
      </c>
      <c r="J68" s="1306">
        <v>3616.1999999999912</v>
      </c>
      <c r="K68" s="1306">
        <v>2541.4000000000037</v>
      </c>
      <c r="L68" s="1306">
        <v>589.70000000000005</v>
      </c>
      <c r="M68" s="1306">
        <v>61.900000000000006</v>
      </c>
      <c r="N68" s="1306">
        <v>1236.3999999999983</v>
      </c>
      <c r="O68" s="1292"/>
      <c r="P68" s="1293"/>
    </row>
    <row r="69" spans="1:16" s="1215" customFormat="1" ht="11.25" customHeight="1" x14ac:dyDescent="0.2">
      <c r="A69" s="1214"/>
      <c r="B69" s="1224"/>
      <c r="C69" s="1225" t="s">
        <v>557</v>
      </c>
      <c r="D69" s="1608" t="s">
        <v>558</v>
      </c>
      <c r="E69" s="1608"/>
      <c r="F69" s="1608"/>
      <c r="G69" s="1225"/>
      <c r="H69" s="1225"/>
      <c r="I69" s="1225"/>
      <c r="J69" s="1225"/>
      <c r="K69" s="1225"/>
      <c r="L69" s="1248"/>
      <c r="M69" s="1248"/>
      <c r="N69" s="1248"/>
      <c r="O69" s="1307"/>
      <c r="P69" s="1308"/>
    </row>
    <row r="70" spans="1:16" ht="12" customHeight="1" x14ac:dyDescent="0.2">
      <c r="A70" s="132"/>
      <c r="B70" s="152"/>
      <c r="C70" s="1041" t="s">
        <v>559</v>
      </c>
      <c r="D70" s="145"/>
      <c r="E70" s="1309" t="s">
        <v>599</v>
      </c>
      <c r="G70" s="1309"/>
      <c r="H70" s="1362" t="s">
        <v>478</v>
      </c>
      <c r="I70" s="1309"/>
      <c r="J70" s="1309"/>
      <c r="K70" s="1309"/>
      <c r="L70" s="132"/>
      <c r="M70" s="1107"/>
      <c r="N70" s="1107"/>
      <c r="O70" s="1292"/>
      <c r="P70" s="1293"/>
    </row>
    <row r="71" spans="1:16" ht="13.5" customHeight="1" x14ac:dyDescent="0.2">
      <c r="A71" s="130"/>
      <c r="B71" s="132"/>
      <c r="C71" s="132"/>
      <c r="D71" s="132"/>
      <c r="E71" s="132"/>
      <c r="F71" s="132"/>
      <c r="G71" s="132"/>
      <c r="H71" s="132"/>
      <c r="I71" s="132"/>
      <c r="J71" s="1556">
        <v>43497</v>
      </c>
      <c r="K71" s="1556"/>
      <c r="L71" s="1556"/>
      <c r="M71" s="1556"/>
      <c r="N71" s="1556"/>
      <c r="O71" s="245">
        <v>17</v>
      </c>
      <c r="P71" s="1310"/>
    </row>
    <row r="73" spans="1:16" ht="4.5" customHeight="1" x14ac:dyDescent="0.2">
      <c r="O73" s="1311"/>
      <c r="P73" s="1311"/>
    </row>
  </sheetData>
  <mergeCells count="10">
    <mergeCell ref="J71:N71"/>
    <mergeCell ref="B1:D1"/>
    <mergeCell ref="B2:D2"/>
    <mergeCell ref="F2:I2"/>
    <mergeCell ref="C4:N4"/>
    <mergeCell ref="C6:D6"/>
    <mergeCell ref="C7:D7"/>
    <mergeCell ref="C55:N55"/>
    <mergeCell ref="C57:D57"/>
    <mergeCell ref="D69:F69"/>
  </mergeCells>
  <hyperlinks>
    <hyperlink ref="H70" r:id="rId1"/>
  </hyperlinks>
  <printOptions horizontalCentered="1"/>
  <pageMargins left="0" right="0" top="0.19685039370078741" bottom="0.19685039370078741" header="0" footer="0"/>
  <pageSetup paperSize="9" orientation="portrait" r:id="rId2"/>
  <headerFooter alignWithMargins="0"/>
  <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olha16">
    <tabColor theme="3"/>
    <pageSetUpPr fitToPage="1"/>
  </sheetPr>
  <dimension ref="A1:AQ69"/>
  <sheetViews>
    <sheetView zoomScaleNormal="100" workbookViewId="0"/>
  </sheetViews>
  <sheetFormatPr defaultRowHeight="12.75" x14ac:dyDescent="0.2"/>
  <cols>
    <col min="1" max="1" width="1" style="375" customWidth="1"/>
    <col min="2" max="2" width="2.5703125" style="375" customWidth="1"/>
    <col min="3" max="3" width="2" style="375" customWidth="1"/>
    <col min="4" max="4" width="14" style="375" customWidth="1"/>
    <col min="5" max="10" width="7" style="375" customWidth="1"/>
    <col min="11" max="11" width="8.140625" style="375" customWidth="1"/>
    <col min="12" max="12" width="28.42578125" style="375" customWidth="1"/>
    <col min="13" max="13" width="2.5703125" style="375" customWidth="1"/>
    <col min="14" max="14" width="1" style="375" customWidth="1"/>
    <col min="15" max="29" width="9.140625" style="375"/>
    <col min="30" max="30" width="15.140625" style="375" customWidth="1"/>
    <col min="31" max="34" width="6.42578125" style="375" customWidth="1"/>
    <col min="35" max="36" width="2.140625" style="375" customWidth="1"/>
    <col min="37" max="38" width="6.42578125" style="375" customWidth="1"/>
    <col min="39" max="39" width="15.140625" style="375" customWidth="1"/>
    <col min="40" max="41" width="6.42578125" style="375" customWidth="1"/>
    <col min="42" max="16384" width="9.140625" style="375"/>
  </cols>
  <sheetData>
    <row r="1" spans="1:43" ht="13.5" customHeight="1" x14ac:dyDescent="0.2">
      <c r="A1" s="370"/>
      <c r="B1" s="374"/>
      <c r="C1" s="374"/>
      <c r="D1" s="374"/>
      <c r="E1" s="374"/>
      <c r="F1" s="371"/>
      <c r="G1" s="371"/>
      <c r="H1" s="371"/>
      <c r="I1" s="371"/>
      <c r="J1" s="371"/>
      <c r="K1" s="371"/>
      <c r="L1" s="1618" t="s">
        <v>325</v>
      </c>
      <c r="M1" s="1618"/>
      <c r="N1" s="370"/>
    </row>
    <row r="2" spans="1:43" ht="6" customHeight="1" x14ac:dyDescent="0.2">
      <c r="A2" s="370"/>
      <c r="B2" s="1619"/>
      <c r="C2" s="1620"/>
      <c r="D2" s="1620"/>
      <c r="E2" s="485"/>
      <c r="F2" s="485"/>
      <c r="G2" s="485"/>
      <c r="H2" s="485"/>
      <c r="I2" s="485"/>
      <c r="J2" s="485"/>
      <c r="K2" s="485"/>
      <c r="L2" s="421"/>
      <c r="M2" s="380"/>
      <c r="N2" s="370"/>
      <c r="O2" s="431"/>
      <c r="P2" s="431"/>
      <c r="Q2" s="431"/>
      <c r="R2" s="431"/>
      <c r="S2" s="431"/>
      <c r="T2" s="431"/>
      <c r="U2" s="431"/>
      <c r="V2" s="431"/>
      <c r="W2" s="431"/>
      <c r="X2" s="431"/>
      <c r="Y2" s="431"/>
      <c r="Z2" s="431"/>
      <c r="AA2" s="431"/>
      <c r="AB2" s="431"/>
      <c r="AC2" s="431"/>
      <c r="AD2" s="431"/>
      <c r="AE2" s="431"/>
      <c r="AF2" s="431"/>
      <c r="AG2" s="431"/>
      <c r="AH2" s="431"/>
      <c r="AI2" s="431"/>
      <c r="AJ2" s="431"/>
      <c r="AK2" s="431"/>
      <c r="AL2" s="431"/>
      <c r="AM2" s="431"/>
      <c r="AN2" s="431"/>
      <c r="AO2" s="431"/>
    </row>
    <row r="3" spans="1:43" ht="11.25" customHeight="1" thickBot="1" x14ac:dyDescent="0.25">
      <c r="A3" s="370"/>
      <c r="B3" s="432"/>
      <c r="C3" s="380"/>
      <c r="D3" s="380"/>
      <c r="E3" s="380"/>
      <c r="F3" s="380"/>
      <c r="G3" s="380"/>
      <c r="H3" s="380"/>
      <c r="I3" s="380"/>
      <c r="J3" s="380"/>
      <c r="K3" s="380"/>
      <c r="L3" s="533" t="s">
        <v>72</v>
      </c>
      <c r="M3" s="380"/>
      <c r="N3" s="370"/>
      <c r="O3" s="431"/>
      <c r="P3" s="431"/>
      <c r="Q3" s="431"/>
      <c r="R3" s="431"/>
      <c r="S3" s="431"/>
      <c r="T3" s="431"/>
      <c r="U3" s="431"/>
      <c r="V3" s="431"/>
      <c r="W3" s="431"/>
      <c r="X3" s="431"/>
      <c r="Y3" s="431"/>
      <c r="Z3" s="431"/>
      <c r="AA3" s="431"/>
      <c r="AB3" s="431"/>
      <c r="AC3" s="431"/>
      <c r="AD3" s="915"/>
      <c r="AE3" s="915"/>
      <c r="AF3" s="915"/>
      <c r="AG3" s="915"/>
      <c r="AH3" s="915"/>
      <c r="AI3" s="915"/>
      <c r="AJ3" s="915"/>
      <c r="AK3" s="915"/>
      <c r="AL3" s="915"/>
      <c r="AM3" s="915"/>
      <c r="AN3" s="915"/>
      <c r="AO3" s="915"/>
      <c r="AP3" s="397"/>
    </row>
    <row r="4" spans="1:43" s="384" customFormat="1" ht="13.5" customHeight="1" thickBot="1" x14ac:dyDescent="0.25">
      <c r="A4" s="382"/>
      <c r="B4" s="528"/>
      <c r="C4" s="1610" t="s">
        <v>131</v>
      </c>
      <c r="D4" s="1611"/>
      <c r="E4" s="1611"/>
      <c r="F4" s="1611"/>
      <c r="G4" s="1611"/>
      <c r="H4" s="1611"/>
      <c r="I4" s="1611"/>
      <c r="J4" s="1611"/>
      <c r="K4" s="1611"/>
      <c r="L4" s="1612"/>
      <c r="M4" s="380"/>
      <c r="N4" s="382"/>
      <c r="O4" s="583"/>
      <c r="P4" s="583"/>
      <c r="Q4" s="583"/>
      <c r="R4" s="583"/>
      <c r="S4" s="583"/>
      <c r="T4" s="583"/>
      <c r="U4" s="583"/>
      <c r="V4" s="583"/>
      <c r="W4" s="583"/>
      <c r="X4" s="583"/>
      <c r="Y4" s="583"/>
      <c r="Z4" s="583"/>
      <c r="AA4" s="583"/>
      <c r="AB4" s="583"/>
      <c r="AC4" s="583"/>
      <c r="AD4" s="672"/>
      <c r="AE4" s="672"/>
      <c r="AF4" s="672"/>
      <c r="AG4" s="672"/>
      <c r="AH4" s="672"/>
      <c r="AI4" s="672"/>
      <c r="AJ4" s="672"/>
      <c r="AK4" s="672"/>
      <c r="AL4" s="672"/>
      <c r="AM4" s="672"/>
      <c r="AN4" s="672"/>
      <c r="AO4" s="672"/>
      <c r="AP4" s="670"/>
    </row>
    <row r="5" spans="1:43" s="670" customFormat="1" x14ac:dyDescent="0.2">
      <c r="B5" s="671"/>
      <c r="C5" s="1596" t="s">
        <v>132</v>
      </c>
      <c r="D5" s="1596"/>
      <c r="E5" s="537"/>
      <c r="F5" s="469"/>
      <c r="G5" s="469"/>
      <c r="H5" s="469"/>
      <c r="I5" s="469"/>
      <c r="J5" s="469"/>
      <c r="K5" s="469"/>
      <c r="L5" s="422"/>
      <c r="M5" s="422"/>
      <c r="N5" s="673"/>
      <c r="O5" s="1365"/>
      <c r="P5" s="1365"/>
      <c r="Q5" s="1365"/>
      <c r="R5" s="1365"/>
      <c r="S5" s="1365"/>
      <c r="T5" s="1365"/>
      <c r="U5" s="1365"/>
      <c r="V5" s="1365"/>
      <c r="W5" s="1365"/>
      <c r="X5" s="1365"/>
      <c r="Y5" s="1365"/>
      <c r="Z5" s="1365"/>
      <c r="AA5" s="1365"/>
      <c r="AB5" s="1365"/>
      <c r="AC5" s="1365"/>
      <c r="AD5" s="1365"/>
      <c r="AE5" s="1365"/>
      <c r="AF5" s="1365"/>
      <c r="AG5" s="1365"/>
      <c r="AH5" s="1365"/>
      <c r="AI5" s="1365"/>
      <c r="AJ5" s="1365"/>
      <c r="AK5" s="1365"/>
      <c r="AL5" s="1365"/>
      <c r="AM5" s="1365"/>
      <c r="AN5" s="1366"/>
      <c r="AO5" s="1365"/>
      <c r="AP5" s="1366"/>
      <c r="AQ5" s="1366"/>
    </row>
    <row r="6" spans="1:43" ht="13.5" customHeight="1" x14ac:dyDescent="0.2">
      <c r="A6" s="370"/>
      <c r="B6" s="432"/>
      <c r="C6" s="1596"/>
      <c r="D6" s="1596"/>
      <c r="E6" s="1617">
        <v>2018</v>
      </c>
      <c r="F6" s="1617"/>
      <c r="G6" s="1617"/>
      <c r="H6" s="1617"/>
      <c r="I6" s="1617"/>
      <c r="J6" s="1244">
        <v>2019</v>
      </c>
      <c r="K6" s="1621" t="str">
        <f xml:space="preserve"> CONCATENATE("valor médio de ",J7,J6)</f>
        <v>valor médio de jan.2019</v>
      </c>
      <c r="L6" s="469"/>
      <c r="M6" s="422"/>
      <c r="N6" s="532"/>
      <c r="O6" s="1367"/>
      <c r="P6" s="1367"/>
      <c r="Q6" s="1367"/>
      <c r="R6" s="1367"/>
      <c r="S6" s="1367"/>
      <c r="T6" s="1367"/>
      <c r="U6" s="1367"/>
      <c r="V6" s="1367"/>
      <c r="W6" s="1367"/>
      <c r="X6" s="1367"/>
      <c r="Y6" s="1367"/>
      <c r="Z6" s="1367"/>
      <c r="AA6" s="1367"/>
      <c r="AB6" s="1367"/>
      <c r="AC6" s="1367"/>
      <c r="AD6" s="1377"/>
      <c r="AE6" s="1377" t="s">
        <v>338</v>
      </c>
      <c r="AF6" s="1377"/>
      <c r="AG6" s="1377" t="s">
        <v>339</v>
      </c>
      <c r="AH6" s="1377"/>
      <c r="AI6" s="1377"/>
      <c r="AJ6" s="1377"/>
      <c r="AK6" s="1377"/>
      <c r="AL6" s="1377"/>
      <c r="AM6" s="1377"/>
      <c r="AN6" s="1365" t="str">
        <f>VLOOKUP(AI8,AJ8:AK9,2,FALSE)</f>
        <v>família</v>
      </c>
      <c r="AO6" s="1377"/>
      <c r="AP6" s="1374"/>
      <c r="AQ6" s="1368"/>
    </row>
    <row r="7" spans="1:43" ht="14.25" customHeight="1" x14ac:dyDescent="0.2">
      <c r="A7" s="370"/>
      <c r="B7" s="432"/>
      <c r="C7" s="410"/>
      <c r="D7" s="410"/>
      <c r="E7" s="1023" t="s">
        <v>97</v>
      </c>
      <c r="F7" s="929" t="s">
        <v>96</v>
      </c>
      <c r="G7" s="929" t="s">
        <v>95</v>
      </c>
      <c r="H7" s="929" t="s">
        <v>94</v>
      </c>
      <c r="I7" s="929" t="s">
        <v>93</v>
      </c>
      <c r="J7" s="1244" t="s">
        <v>92</v>
      </c>
      <c r="K7" s="1622" t="e">
        <f xml:space="preserve"> CONCATENATE("valor médio de ",#REF!,#REF!)</f>
        <v>#REF!</v>
      </c>
      <c r="L7" s="422"/>
      <c r="M7" s="467"/>
      <c r="N7" s="532"/>
      <c r="O7" s="1367"/>
      <c r="P7" s="1367"/>
      <c r="Q7" s="1367"/>
      <c r="R7" s="1367"/>
      <c r="S7" s="1367"/>
      <c r="T7" s="1367"/>
      <c r="U7" s="1367"/>
      <c r="V7" s="1367"/>
      <c r="W7" s="1367"/>
      <c r="X7" s="1367"/>
      <c r="Y7" s="1367"/>
      <c r="Z7" s="1367"/>
      <c r="AA7" s="1367"/>
      <c r="AB7" s="1367"/>
      <c r="AC7" s="1367"/>
      <c r="AD7" s="1377"/>
      <c r="AE7" s="1378" t="s">
        <v>340</v>
      </c>
      <c r="AF7" s="1377" t="s">
        <v>67</v>
      </c>
      <c r="AG7" s="1378" t="s">
        <v>340</v>
      </c>
      <c r="AH7" s="1377" t="s">
        <v>67</v>
      </c>
      <c r="AI7" s="1374"/>
      <c r="AJ7" s="1377"/>
      <c r="AK7" s="1377"/>
      <c r="AL7" s="1377"/>
      <c r="AM7" s="1377"/>
      <c r="AN7" s="1378" t="s">
        <v>340</v>
      </c>
      <c r="AO7" s="1377" t="s">
        <v>67</v>
      </c>
      <c r="AP7" s="1374"/>
      <c r="AQ7" s="1368"/>
    </row>
    <row r="8" spans="1:43" s="626" customFormat="1" x14ac:dyDescent="0.2">
      <c r="A8" s="622"/>
      <c r="B8" s="623"/>
      <c r="C8" s="624" t="s">
        <v>67</v>
      </c>
      <c r="D8" s="625"/>
      <c r="E8" s="349">
        <v>101615</v>
      </c>
      <c r="F8" s="349">
        <v>101905</v>
      </c>
      <c r="G8" s="349">
        <v>101248</v>
      </c>
      <c r="H8" s="349">
        <v>100957</v>
      </c>
      <c r="I8" s="349">
        <v>100915</v>
      </c>
      <c r="J8" s="349">
        <v>100553</v>
      </c>
      <c r="K8" s="675">
        <v>263.25256991632898</v>
      </c>
      <c r="L8" s="627"/>
      <c r="M8" s="628"/>
      <c r="N8" s="622"/>
      <c r="O8" s="1369">
        <f>+(J8/I8-1)*100</f>
        <v>-0.35871773274538388</v>
      </c>
      <c r="P8" s="1370"/>
      <c r="Q8" s="1369">
        <f>+(J8/E8-1)*100</f>
        <v>-1.0451212911479657</v>
      </c>
      <c r="R8" s="1369"/>
      <c r="S8" s="1371"/>
      <c r="T8" s="1371"/>
      <c r="U8" s="1371"/>
      <c r="V8" s="1371"/>
      <c r="W8" s="1371"/>
      <c r="X8" s="1371"/>
      <c r="Y8" s="1371"/>
      <c r="Z8" s="1371"/>
      <c r="AA8" s="1371"/>
      <c r="AB8" s="1371"/>
      <c r="AC8" s="1371"/>
      <c r="AD8" s="1365" t="str">
        <f>+C9</f>
        <v>Aveiro</v>
      </c>
      <c r="AE8" s="1379">
        <f>+K9</f>
        <v>263.61170292106902</v>
      </c>
      <c r="AF8" s="1379">
        <f>+$K$8</f>
        <v>263.25256991632898</v>
      </c>
      <c r="AG8" s="1379">
        <f>+K46</f>
        <v>126.22296299970201</v>
      </c>
      <c r="AH8" s="1379">
        <f t="shared" ref="AH8:AH27" si="0">+$K$45</f>
        <v>117.642663690807</v>
      </c>
      <c r="AI8" s="1365">
        <v>1</v>
      </c>
      <c r="AJ8" s="1365">
        <v>1</v>
      </c>
      <c r="AK8" s="1365" t="s">
        <v>338</v>
      </c>
      <c r="AL8" s="1365"/>
      <c r="AM8" s="1365" t="str">
        <f>+AD8</f>
        <v>Aveiro</v>
      </c>
      <c r="AN8" s="1380">
        <f>INDEX($AD$7:$AH$27,MATCH($AM8,$AD$7:$AD$27,0),MATCH(AN$7,$AD$7:$AH$7,0)+2*($AI$8-1))</f>
        <v>263.61170292106902</v>
      </c>
      <c r="AO8" s="1380">
        <f>INDEX($AD$7:$AH$27,MATCH($AM8,$AD$7:$AD$27,0),MATCH(AO$7,$AD$7:$AH$7,0)+2*($AI$8-1))</f>
        <v>263.25256991632898</v>
      </c>
      <c r="AP8" s="1366"/>
      <c r="AQ8" s="1373"/>
    </row>
    <row r="9" spans="1:43" x14ac:dyDescent="0.2">
      <c r="A9" s="370"/>
      <c r="B9" s="432"/>
      <c r="C9" s="94" t="s">
        <v>61</v>
      </c>
      <c r="D9" s="378"/>
      <c r="E9" s="316">
        <v>5064</v>
      </c>
      <c r="F9" s="316">
        <v>4933</v>
      </c>
      <c r="G9" s="316">
        <v>4911</v>
      </c>
      <c r="H9" s="316">
        <v>4877</v>
      </c>
      <c r="I9" s="316">
        <v>4807</v>
      </c>
      <c r="J9" s="316">
        <v>4828</v>
      </c>
      <c r="K9" s="676">
        <v>263.61170292106902</v>
      </c>
      <c r="L9" s="422"/>
      <c r="M9" s="467"/>
      <c r="N9" s="370"/>
      <c r="O9" s="1367"/>
      <c r="P9" s="1367"/>
      <c r="Q9" s="1367"/>
      <c r="R9" s="1367"/>
      <c r="S9" s="1367"/>
      <c r="T9" s="1367"/>
      <c r="U9" s="1367"/>
      <c r="V9" s="1367"/>
      <c r="W9" s="1367"/>
      <c r="X9" s="1367"/>
      <c r="Y9" s="1367"/>
      <c r="Z9" s="1367"/>
      <c r="AA9" s="1367"/>
      <c r="AB9" s="1367"/>
      <c r="AC9" s="1367"/>
      <c r="AD9" s="1371" t="str">
        <f t="shared" ref="AD9:AD26" si="1">+C10</f>
        <v>Beja</v>
      </c>
      <c r="AE9" s="1372">
        <f t="shared" ref="AE9:AE26" si="2">+K10</f>
        <v>333.36492607924299</v>
      </c>
      <c r="AF9" s="1372">
        <f t="shared" ref="AF9:AF27" si="3">+$K$8</f>
        <v>263.25256991632898</v>
      </c>
      <c r="AG9" s="1372">
        <f t="shared" ref="AG9:AG26" si="4">+K47</f>
        <v>117.490639849937</v>
      </c>
      <c r="AH9" s="1372">
        <f t="shared" si="0"/>
        <v>117.642663690807</v>
      </c>
      <c r="AI9" s="1367"/>
      <c r="AJ9" s="1367">
        <v>2</v>
      </c>
      <c r="AK9" s="1367" t="s">
        <v>339</v>
      </c>
      <c r="AL9" s="1367"/>
      <c r="AM9" s="1371" t="str">
        <f t="shared" ref="AM9:AM27" si="5">+AD9</f>
        <v>Beja</v>
      </c>
      <c r="AN9" s="1369">
        <f t="shared" ref="AN9:AO27" si="6">INDEX($AD$7:$AH$27,MATCH($AM9,$AD$7:$AD$27,0),MATCH(AN$7,$AD$7:$AH$7,0)+2*($AI$8-1))</f>
        <v>333.36492607924299</v>
      </c>
      <c r="AO9" s="1369">
        <f t="shared" si="6"/>
        <v>263.25256991632898</v>
      </c>
      <c r="AP9" s="1368"/>
      <c r="AQ9" s="1368"/>
    </row>
    <row r="10" spans="1:43" x14ac:dyDescent="0.2">
      <c r="A10" s="370"/>
      <c r="B10" s="432"/>
      <c r="C10" s="94" t="s">
        <v>54</v>
      </c>
      <c r="D10" s="378"/>
      <c r="E10" s="316">
        <v>1714</v>
      </c>
      <c r="F10" s="316">
        <v>1701</v>
      </c>
      <c r="G10" s="316">
        <v>1675</v>
      </c>
      <c r="H10" s="316">
        <v>1680</v>
      </c>
      <c r="I10" s="316">
        <v>1702</v>
      </c>
      <c r="J10" s="316">
        <v>1691</v>
      </c>
      <c r="K10" s="676">
        <v>333.36492607924299</v>
      </c>
      <c r="L10" s="422"/>
      <c r="M10" s="467"/>
      <c r="N10" s="370"/>
      <c r="O10" s="1367"/>
      <c r="P10" s="1367"/>
      <c r="Q10" s="1367"/>
      <c r="R10" s="1367"/>
      <c r="S10" s="1367"/>
      <c r="T10" s="1367"/>
      <c r="U10" s="1367"/>
      <c r="V10" s="1367"/>
      <c r="W10" s="1367"/>
      <c r="X10" s="1367"/>
      <c r="Y10" s="1367"/>
      <c r="Z10" s="1367"/>
      <c r="AA10" s="1367"/>
      <c r="AB10" s="1367"/>
      <c r="AC10" s="1367"/>
      <c r="AD10" s="1371" t="str">
        <f t="shared" si="1"/>
        <v>Braga</v>
      </c>
      <c r="AE10" s="1372">
        <f t="shared" si="2"/>
        <v>255.698824242424</v>
      </c>
      <c r="AF10" s="1372">
        <f t="shared" si="3"/>
        <v>263.25256991632898</v>
      </c>
      <c r="AG10" s="1372">
        <f t="shared" si="4"/>
        <v>124.47353887004</v>
      </c>
      <c r="AH10" s="1372">
        <f t="shared" si="0"/>
        <v>117.642663690807</v>
      </c>
      <c r="AI10" s="1367"/>
      <c r="AJ10" s="1367"/>
      <c r="AK10" s="1367"/>
      <c r="AL10" s="1367"/>
      <c r="AM10" s="1371" t="str">
        <f t="shared" si="5"/>
        <v>Braga</v>
      </c>
      <c r="AN10" s="1369">
        <f t="shared" si="6"/>
        <v>255.698824242424</v>
      </c>
      <c r="AO10" s="1369">
        <f t="shared" si="6"/>
        <v>263.25256991632898</v>
      </c>
      <c r="AP10" s="1368"/>
      <c r="AQ10" s="1368"/>
    </row>
    <row r="11" spans="1:43" x14ac:dyDescent="0.2">
      <c r="A11" s="370"/>
      <c r="B11" s="432"/>
      <c r="C11" s="94" t="s">
        <v>63</v>
      </c>
      <c r="D11" s="378"/>
      <c r="E11" s="316">
        <v>3298</v>
      </c>
      <c r="F11" s="316">
        <v>3341</v>
      </c>
      <c r="G11" s="316">
        <v>3329</v>
      </c>
      <c r="H11" s="316">
        <v>3333</v>
      </c>
      <c r="I11" s="316">
        <v>3321</v>
      </c>
      <c r="J11" s="316">
        <v>3302</v>
      </c>
      <c r="K11" s="676">
        <v>255.698824242424</v>
      </c>
      <c r="L11" s="422"/>
      <c r="M11" s="467"/>
      <c r="N11" s="370"/>
      <c r="O11" s="1367"/>
      <c r="P11" s="1367"/>
      <c r="Q11" s="1367"/>
      <c r="R11" s="1367"/>
      <c r="S11" s="1367"/>
      <c r="T11" s="1367"/>
      <c r="U11" s="1367"/>
      <c r="V11" s="1367"/>
      <c r="W11" s="1367"/>
      <c r="X11" s="1367"/>
      <c r="Y11" s="1367"/>
      <c r="Z11" s="1367"/>
      <c r="AA11" s="1367"/>
      <c r="AB11" s="1367"/>
      <c r="AC11" s="1367"/>
      <c r="AD11" s="1371" t="str">
        <f t="shared" si="1"/>
        <v>Bragança</v>
      </c>
      <c r="AE11" s="1372">
        <f t="shared" si="2"/>
        <v>285.137937438905</v>
      </c>
      <c r="AF11" s="1372">
        <f t="shared" si="3"/>
        <v>263.25256991632898</v>
      </c>
      <c r="AG11" s="1372">
        <f t="shared" si="4"/>
        <v>122.664470142977</v>
      </c>
      <c r="AH11" s="1372">
        <f t="shared" si="0"/>
        <v>117.642663690807</v>
      </c>
      <c r="AI11" s="1367"/>
      <c r="AJ11" s="1367"/>
      <c r="AK11" s="1367"/>
      <c r="AL11" s="1367"/>
      <c r="AM11" s="1371" t="str">
        <f t="shared" si="5"/>
        <v>Bragança</v>
      </c>
      <c r="AN11" s="1369">
        <f t="shared" si="6"/>
        <v>285.137937438905</v>
      </c>
      <c r="AO11" s="1369">
        <f t="shared" si="6"/>
        <v>263.25256991632898</v>
      </c>
      <c r="AP11" s="1368"/>
      <c r="AQ11" s="1368"/>
    </row>
    <row r="12" spans="1:43" x14ac:dyDescent="0.2">
      <c r="A12" s="370"/>
      <c r="B12" s="432"/>
      <c r="C12" s="94" t="s">
        <v>65</v>
      </c>
      <c r="D12" s="378"/>
      <c r="E12" s="316">
        <v>1009</v>
      </c>
      <c r="F12" s="316">
        <v>1022</v>
      </c>
      <c r="G12" s="316">
        <v>1017</v>
      </c>
      <c r="H12" s="316">
        <v>1038</v>
      </c>
      <c r="I12" s="316">
        <v>1031</v>
      </c>
      <c r="J12" s="316">
        <v>1023</v>
      </c>
      <c r="K12" s="676">
        <v>285.137937438905</v>
      </c>
      <c r="L12" s="422"/>
      <c r="M12" s="467"/>
      <c r="N12" s="370"/>
      <c r="O12" s="1368"/>
      <c r="P12" s="1368"/>
      <c r="Q12" s="1368"/>
      <c r="R12" s="1368"/>
      <c r="S12" s="1368"/>
      <c r="T12" s="1368"/>
      <c r="U12" s="1368"/>
      <c r="V12" s="1368"/>
      <c r="W12" s="1368"/>
      <c r="X12" s="1368"/>
      <c r="Y12" s="1368"/>
      <c r="Z12" s="1368"/>
      <c r="AA12" s="1368"/>
      <c r="AB12" s="1368"/>
      <c r="AC12" s="1368"/>
      <c r="AD12" s="1371" t="str">
        <f t="shared" si="1"/>
        <v>Castelo Branco</v>
      </c>
      <c r="AE12" s="1372">
        <f t="shared" si="2"/>
        <v>261.62526348039199</v>
      </c>
      <c r="AF12" s="1372">
        <f t="shared" si="3"/>
        <v>263.25256991632898</v>
      </c>
      <c r="AG12" s="1372">
        <f t="shared" si="4"/>
        <v>119.73427650028</v>
      </c>
      <c r="AH12" s="1372">
        <f t="shared" si="0"/>
        <v>117.642663690807</v>
      </c>
      <c r="AI12" s="1368"/>
      <c r="AJ12" s="1368"/>
      <c r="AK12" s="1368"/>
      <c r="AL12" s="1368"/>
      <c r="AM12" s="1371" t="str">
        <f t="shared" si="5"/>
        <v>Castelo Branco</v>
      </c>
      <c r="AN12" s="1369">
        <f t="shared" si="6"/>
        <v>261.62526348039199</v>
      </c>
      <c r="AO12" s="1369">
        <f t="shared" si="6"/>
        <v>263.25256991632898</v>
      </c>
      <c r="AP12" s="1368"/>
      <c r="AQ12" s="1368"/>
    </row>
    <row r="13" spans="1:43" x14ac:dyDescent="0.2">
      <c r="A13" s="370"/>
      <c r="B13" s="432"/>
      <c r="C13" s="94" t="s">
        <v>74</v>
      </c>
      <c r="D13" s="378"/>
      <c r="E13" s="316">
        <v>1650</v>
      </c>
      <c r="F13" s="316">
        <v>1653</v>
      </c>
      <c r="G13" s="316">
        <v>1637</v>
      </c>
      <c r="H13" s="316">
        <v>1633</v>
      </c>
      <c r="I13" s="316">
        <v>1646</v>
      </c>
      <c r="J13" s="316">
        <v>1632</v>
      </c>
      <c r="K13" s="676">
        <v>261.62526348039199</v>
      </c>
      <c r="L13" s="422"/>
      <c r="M13" s="467"/>
      <c r="N13" s="370"/>
      <c r="O13" s="1368"/>
      <c r="P13" s="1368"/>
      <c r="Q13" s="1368"/>
      <c r="R13" s="1368"/>
      <c r="S13" s="1368"/>
      <c r="T13" s="1368"/>
      <c r="U13" s="1368"/>
      <c r="V13" s="1368"/>
      <c r="W13" s="1368"/>
      <c r="X13" s="1368"/>
      <c r="Y13" s="1368"/>
      <c r="Z13" s="1368"/>
      <c r="AA13" s="1368"/>
      <c r="AB13" s="1368"/>
      <c r="AC13" s="1368"/>
      <c r="AD13" s="1371" t="str">
        <f t="shared" si="1"/>
        <v>Coimbra</v>
      </c>
      <c r="AE13" s="1372">
        <f t="shared" si="2"/>
        <v>233.324733158355</v>
      </c>
      <c r="AF13" s="1372">
        <f t="shared" si="3"/>
        <v>263.25256991632898</v>
      </c>
      <c r="AG13" s="1372">
        <f t="shared" si="4"/>
        <v>130.987313359528</v>
      </c>
      <c r="AH13" s="1372">
        <f t="shared" si="0"/>
        <v>117.642663690807</v>
      </c>
      <c r="AI13" s="1368"/>
      <c r="AJ13" s="1368"/>
      <c r="AK13" s="1368"/>
      <c r="AL13" s="1368"/>
      <c r="AM13" s="1371" t="str">
        <f t="shared" si="5"/>
        <v>Coimbra</v>
      </c>
      <c r="AN13" s="1369">
        <f t="shared" si="6"/>
        <v>233.324733158355</v>
      </c>
      <c r="AO13" s="1369">
        <f t="shared" si="6"/>
        <v>263.25256991632898</v>
      </c>
      <c r="AP13" s="1368"/>
      <c r="AQ13" s="1368"/>
    </row>
    <row r="14" spans="1:43" x14ac:dyDescent="0.2">
      <c r="A14" s="370"/>
      <c r="B14" s="432"/>
      <c r="C14" s="94" t="s">
        <v>60</v>
      </c>
      <c r="D14" s="378"/>
      <c r="E14" s="316">
        <v>3586</v>
      </c>
      <c r="F14" s="316">
        <v>3562</v>
      </c>
      <c r="G14" s="316">
        <v>3514</v>
      </c>
      <c r="H14" s="316">
        <v>3464</v>
      </c>
      <c r="I14" s="316">
        <v>3463</v>
      </c>
      <c r="J14" s="316">
        <v>3429</v>
      </c>
      <c r="K14" s="676">
        <v>233.324733158355</v>
      </c>
      <c r="L14" s="422"/>
      <c r="M14" s="467"/>
      <c r="N14" s="370"/>
      <c r="O14" s="1368"/>
      <c r="P14" s="1368"/>
      <c r="Q14" s="1368"/>
      <c r="R14" s="1368"/>
      <c r="S14" s="1368"/>
      <c r="T14" s="1368"/>
      <c r="U14" s="1368"/>
      <c r="V14" s="1368"/>
      <c r="W14" s="1368"/>
      <c r="X14" s="1368"/>
      <c r="Y14" s="1368"/>
      <c r="Z14" s="1368"/>
      <c r="AA14" s="1368"/>
      <c r="AB14" s="1368"/>
      <c r="AC14" s="1368"/>
      <c r="AD14" s="1371" t="str">
        <f t="shared" si="1"/>
        <v>Évora</v>
      </c>
      <c r="AE14" s="1372">
        <f t="shared" si="2"/>
        <v>290.65714849921</v>
      </c>
      <c r="AF14" s="1372">
        <f t="shared" si="3"/>
        <v>263.25256991632898</v>
      </c>
      <c r="AG14" s="1372">
        <f t="shared" si="4"/>
        <v>114.348026724674</v>
      </c>
      <c r="AH14" s="1372">
        <f t="shared" si="0"/>
        <v>117.642663690807</v>
      </c>
      <c r="AI14" s="1368"/>
      <c r="AJ14" s="1368"/>
      <c r="AK14" s="1368"/>
      <c r="AL14" s="1368"/>
      <c r="AM14" s="1371" t="str">
        <f t="shared" si="5"/>
        <v>Évora</v>
      </c>
      <c r="AN14" s="1369">
        <f t="shared" si="6"/>
        <v>290.65714849921</v>
      </c>
      <c r="AO14" s="1369">
        <f t="shared" si="6"/>
        <v>263.25256991632898</v>
      </c>
      <c r="AP14" s="1368"/>
      <c r="AQ14" s="1368"/>
    </row>
    <row r="15" spans="1:43" x14ac:dyDescent="0.2">
      <c r="A15" s="370"/>
      <c r="B15" s="432"/>
      <c r="C15" s="94" t="s">
        <v>55</v>
      </c>
      <c r="D15" s="378"/>
      <c r="E15" s="316">
        <v>1378</v>
      </c>
      <c r="F15" s="316">
        <v>1346</v>
      </c>
      <c r="G15" s="316">
        <v>1321</v>
      </c>
      <c r="H15" s="316">
        <v>1321</v>
      </c>
      <c r="I15" s="316">
        <v>1287</v>
      </c>
      <c r="J15" s="316">
        <v>1267</v>
      </c>
      <c r="K15" s="676">
        <v>290.65714849921</v>
      </c>
      <c r="L15" s="422"/>
      <c r="M15" s="467"/>
      <c r="N15" s="370"/>
      <c r="O15" s="1368"/>
      <c r="P15" s="1368"/>
      <c r="Q15" s="1368"/>
      <c r="R15" s="1368"/>
      <c r="S15" s="1368"/>
      <c r="T15" s="1368"/>
      <c r="U15" s="1368"/>
      <c r="V15" s="1368"/>
      <c r="W15" s="1368"/>
      <c r="X15" s="1368"/>
      <c r="Y15" s="1368"/>
      <c r="Z15" s="1368"/>
      <c r="AA15" s="1368"/>
      <c r="AB15" s="1368"/>
      <c r="AC15" s="1368"/>
      <c r="AD15" s="1371" t="str">
        <f t="shared" si="1"/>
        <v>Faro</v>
      </c>
      <c r="AE15" s="1372">
        <f t="shared" si="2"/>
        <v>277.92621223564998</v>
      </c>
      <c r="AF15" s="1372">
        <f t="shared" si="3"/>
        <v>263.25256991632898</v>
      </c>
      <c r="AG15" s="1372">
        <f t="shared" si="4"/>
        <v>125.674284494536</v>
      </c>
      <c r="AH15" s="1372">
        <f t="shared" si="0"/>
        <v>117.642663690807</v>
      </c>
      <c r="AI15" s="1368"/>
      <c r="AJ15" s="1368"/>
      <c r="AK15" s="1368"/>
      <c r="AL15" s="1368"/>
      <c r="AM15" s="1371" t="str">
        <f t="shared" si="5"/>
        <v>Faro</v>
      </c>
      <c r="AN15" s="1369">
        <f t="shared" si="6"/>
        <v>277.92621223564998</v>
      </c>
      <c r="AO15" s="1369">
        <f t="shared" si="6"/>
        <v>263.25256991632898</v>
      </c>
      <c r="AP15" s="1368"/>
      <c r="AQ15" s="1368"/>
    </row>
    <row r="16" spans="1:43" x14ac:dyDescent="0.2">
      <c r="A16" s="370"/>
      <c r="B16" s="432"/>
      <c r="C16" s="94" t="s">
        <v>73</v>
      </c>
      <c r="D16" s="378"/>
      <c r="E16" s="316">
        <v>2623</v>
      </c>
      <c r="F16" s="316">
        <v>2619</v>
      </c>
      <c r="G16" s="316">
        <v>2582</v>
      </c>
      <c r="H16" s="316">
        <v>2582</v>
      </c>
      <c r="I16" s="316">
        <v>2580</v>
      </c>
      <c r="J16" s="316">
        <v>2650</v>
      </c>
      <c r="K16" s="676">
        <v>277.92621223564998</v>
      </c>
      <c r="L16" s="422"/>
      <c r="M16" s="467"/>
      <c r="N16" s="370"/>
      <c r="O16" s="1368"/>
      <c r="P16" s="1368"/>
      <c r="Q16" s="1368"/>
      <c r="R16" s="1368"/>
      <c r="S16" s="1368"/>
      <c r="T16" s="1368"/>
      <c r="U16" s="1368"/>
      <c r="V16" s="1368"/>
      <c r="W16" s="1368"/>
      <c r="X16" s="1368"/>
      <c r="Y16" s="1368"/>
      <c r="Z16" s="1368"/>
      <c r="AA16" s="1368"/>
      <c r="AB16" s="1368"/>
      <c r="AC16" s="1368"/>
      <c r="AD16" s="1371" t="str">
        <f t="shared" si="1"/>
        <v>Guarda</v>
      </c>
      <c r="AE16" s="1372">
        <f t="shared" si="2"/>
        <v>274.42575487012999</v>
      </c>
      <c r="AF16" s="1372">
        <f t="shared" si="3"/>
        <v>263.25256991632898</v>
      </c>
      <c r="AG16" s="1372">
        <f t="shared" si="4"/>
        <v>119.425125397386</v>
      </c>
      <c r="AH16" s="1372">
        <f t="shared" si="0"/>
        <v>117.642663690807</v>
      </c>
      <c r="AI16" s="1368"/>
      <c r="AJ16" s="1368"/>
      <c r="AK16" s="1368"/>
      <c r="AL16" s="1368"/>
      <c r="AM16" s="1371" t="str">
        <f t="shared" si="5"/>
        <v>Guarda</v>
      </c>
      <c r="AN16" s="1369">
        <f t="shared" si="6"/>
        <v>274.42575487012999</v>
      </c>
      <c r="AO16" s="1369">
        <f t="shared" si="6"/>
        <v>263.25256991632898</v>
      </c>
      <c r="AP16" s="1368"/>
      <c r="AQ16" s="1368"/>
    </row>
    <row r="17" spans="1:43" x14ac:dyDescent="0.2">
      <c r="A17" s="370"/>
      <c r="B17" s="432"/>
      <c r="C17" s="94" t="s">
        <v>75</v>
      </c>
      <c r="D17" s="378"/>
      <c r="E17" s="316">
        <v>1290</v>
      </c>
      <c r="F17" s="316">
        <v>1279</v>
      </c>
      <c r="G17" s="316">
        <v>1232</v>
      </c>
      <c r="H17" s="316">
        <v>1232</v>
      </c>
      <c r="I17" s="316">
        <v>1263</v>
      </c>
      <c r="J17" s="316">
        <v>1232</v>
      </c>
      <c r="K17" s="676">
        <v>274.42575487012999</v>
      </c>
      <c r="L17" s="422"/>
      <c r="M17" s="467"/>
      <c r="N17" s="370"/>
      <c r="O17" s="1368"/>
      <c r="P17" s="1368"/>
      <c r="Q17" s="1368"/>
      <c r="R17" s="1368"/>
      <c r="S17" s="1368"/>
      <c r="T17" s="1368"/>
      <c r="U17" s="1368"/>
      <c r="V17" s="1368"/>
      <c r="W17" s="1368"/>
      <c r="X17" s="1368"/>
      <c r="Y17" s="1368"/>
      <c r="Z17" s="1368"/>
      <c r="AA17" s="1368"/>
      <c r="AB17" s="1368"/>
      <c r="AC17" s="1368"/>
      <c r="AD17" s="1371" t="str">
        <f t="shared" si="1"/>
        <v>Leiria</v>
      </c>
      <c r="AE17" s="1372">
        <f t="shared" si="2"/>
        <v>255.35133053954999</v>
      </c>
      <c r="AF17" s="1372">
        <f t="shared" si="3"/>
        <v>263.25256991632898</v>
      </c>
      <c r="AG17" s="1372">
        <f t="shared" si="4"/>
        <v>124.671531969309</v>
      </c>
      <c r="AH17" s="1372">
        <f t="shared" si="0"/>
        <v>117.642663690807</v>
      </c>
      <c r="AI17" s="1368"/>
      <c r="AJ17" s="1368"/>
      <c r="AK17" s="1368"/>
      <c r="AL17" s="1368"/>
      <c r="AM17" s="1371" t="str">
        <f t="shared" si="5"/>
        <v>Leiria</v>
      </c>
      <c r="AN17" s="1369">
        <f t="shared" si="6"/>
        <v>255.35133053954999</v>
      </c>
      <c r="AO17" s="1369">
        <f t="shared" si="6"/>
        <v>263.25256991632898</v>
      </c>
      <c r="AP17" s="1368"/>
      <c r="AQ17" s="1368"/>
    </row>
    <row r="18" spans="1:43" x14ac:dyDescent="0.2">
      <c r="A18" s="370"/>
      <c r="B18" s="432"/>
      <c r="C18" s="94" t="s">
        <v>59</v>
      </c>
      <c r="D18" s="378"/>
      <c r="E18" s="316">
        <v>1982</v>
      </c>
      <c r="F18" s="316">
        <v>1988</v>
      </c>
      <c r="G18" s="316">
        <v>1967</v>
      </c>
      <c r="H18" s="316">
        <v>1914</v>
      </c>
      <c r="I18" s="316">
        <v>1907</v>
      </c>
      <c r="J18" s="316">
        <v>1912</v>
      </c>
      <c r="K18" s="676">
        <v>255.35133053954999</v>
      </c>
      <c r="L18" s="422"/>
      <c r="M18" s="467"/>
      <c r="N18" s="370"/>
      <c r="O18" s="1368"/>
      <c r="P18" s="1368"/>
      <c r="Q18" s="1368"/>
      <c r="R18" s="1368"/>
      <c r="S18" s="1368"/>
      <c r="T18" s="1368"/>
      <c r="U18" s="1368"/>
      <c r="V18" s="1368"/>
      <c r="W18" s="1368"/>
      <c r="X18" s="1368"/>
      <c r="Y18" s="1368"/>
      <c r="Z18" s="1368"/>
      <c r="AA18" s="1368"/>
      <c r="AB18" s="1368"/>
      <c r="AC18" s="1368"/>
      <c r="AD18" s="1371" t="str">
        <f t="shared" si="1"/>
        <v>Lisboa</v>
      </c>
      <c r="AE18" s="1372">
        <f t="shared" si="2"/>
        <v>267.302450360026</v>
      </c>
      <c r="AF18" s="1372">
        <f t="shared" si="3"/>
        <v>263.25256991632898</v>
      </c>
      <c r="AG18" s="1372">
        <f t="shared" si="4"/>
        <v>120.120324557533</v>
      </c>
      <c r="AH18" s="1372">
        <f t="shared" si="0"/>
        <v>117.642663690807</v>
      </c>
      <c r="AI18" s="1368"/>
      <c r="AJ18" s="1368"/>
      <c r="AK18" s="1368"/>
      <c r="AL18" s="1368"/>
      <c r="AM18" s="1371" t="str">
        <f t="shared" si="5"/>
        <v>Lisboa</v>
      </c>
      <c r="AN18" s="1369">
        <f t="shared" si="6"/>
        <v>267.302450360026</v>
      </c>
      <c r="AO18" s="1369">
        <f t="shared" si="6"/>
        <v>263.25256991632898</v>
      </c>
      <c r="AP18" s="1368"/>
      <c r="AQ18" s="1368"/>
    </row>
    <row r="19" spans="1:43" x14ac:dyDescent="0.2">
      <c r="A19" s="370"/>
      <c r="B19" s="432"/>
      <c r="C19" s="94" t="s">
        <v>58</v>
      </c>
      <c r="D19" s="378"/>
      <c r="E19" s="316">
        <v>18451</v>
      </c>
      <c r="F19" s="316">
        <v>18498</v>
      </c>
      <c r="G19" s="316">
        <v>18345</v>
      </c>
      <c r="H19" s="316">
        <v>18329</v>
      </c>
      <c r="I19" s="316">
        <v>18385</v>
      </c>
      <c r="J19" s="316">
        <v>18339</v>
      </c>
      <c r="K19" s="676">
        <v>267.302450360026</v>
      </c>
      <c r="L19" s="422"/>
      <c r="M19" s="467"/>
      <c r="N19" s="370"/>
      <c r="O19" s="1368"/>
      <c r="P19" s="1368"/>
      <c r="Q19" s="1368"/>
      <c r="R19" s="1368"/>
      <c r="S19" s="1368"/>
      <c r="T19" s="1368"/>
      <c r="U19" s="1368"/>
      <c r="V19" s="1368"/>
      <c r="W19" s="1368"/>
      <c r="X19" s="1368"/>
      <c r="Y19" s="1368"/>
      <c r="Z19" s="1368"/>
      <c r="AA19" s="1368"/>
      <c r="AB19" s="1368"/>
      <c r="AC19" s="1368"/>
      <c r="AD19" s="1371" t="str">
        <f t="shared" si="1"/>
        <v>Portalegre</v>
      </c>
      <c r="AE19" s="1372">
        <f t="shared" si="2"/>
        <v>312.78518373729497</v>
      </c>
      <c r="AF19" s="1372">
        <f t="shared" si="3"/>
        <v>263.25256991632898</v>
      </c>
      <c r="AG19" s="1372">
        <f t="shared" si="4"/>
        <v>119.276162790698</v>
      </c>
      <c r="AH19" s="1372">
        <f t="shared" si="0"/>
        <v>117.642663690807</v>
      </c>
      <c r="AI19" s="1368"/>
      <c r="AJ19" s="1368"/>
      <c r="AK19" s="1368"/>
      <c r="AL19" s="1368"/>
      <c r="AM19" s="1371" t="str">
        <f t="shared" si="5"/>
        <v>Portalegre</v>
      </c>
      <c r="AN19" s="1369">
        <f t="shared" si="6"/>
        <v>312.78518373729497</v>
      </c>
      <c r="AO19" s="1369">
        <f t="shared" si="6"/>
        <v>263.25256991632898</v>
      </c>
      <c r="AP19" s="1368"/>
      <c r="AQ19" s="1368"/>
    </row>
    <row r="20" spans="1:43" x14ac:dyDescent="0.2">
      <c r="A20" s="370"/>
      <c r="B20" s="432"/>
      <c r="C20" s="94" t="s">
        <v>56</v>
      </c>
      <c r="D20" s="378"/>
      <c r="E20" s="316">
        <v>1290</v>
      </c>
      <c r="F20" s="316">
        <v>1302</v>
      </c>
      <c r="G20" s="316">
        <v>1259</v>
      </c>
      <c r="H20" s="316">
        <v>1256</v>
      </c>
      <c r="I20" s="316">
        <v>1282</v>
      </c>
      <c r="J20" s="316">
        <v>1279</v>
      </c>
      <c r="K20" s="676">
        <v>312.78518373729497</v>
      </c>
      <c r="L20" s="422"/>
      <c r="M20" s="467"/>
      <c r="N20" s="370"/>
      <c r="O20" s="1368"/>
      <c r="P20" s="1368"/>
      <c r="Q20" s="1368"/>
      <c r="R20" s="1368"/>
      <c r="S20" s="1368"/>
      <c r="T20" s="1368"/>
      <c r="U20" s="1368"/>
      <c r="V20" s="1368"/>
      <c r="W20" s="1368"/>
      <c r="X20" s="1368"/>
      <c r="Y20" s="1368"/>
      <c r="Z20" s="1368"/>
      <c r="AA20" s="1368"/>
      <c r="AB20" s="1368"/>
      <c r="AC20" s="1368"/>
      <c r="AD20" s="1371" t="str">
        <f t="shared" si="1"/>
        <v>Porto</v>
      </c>
      <c r="AE20" s="1372">
        <f t="shared" si="2"/>
        <v>249.13501870427399</v>
      </c>
      <c r="AF20" s="1372">
        <f t="shared" si="3"/>
        <v>263.25256991632898</v>
      </c>
      <c r="AG20" s="1372">
        <f t="shared" si="4"/>
        <v>118.94266741477099</v>
      </c>
      <c r="AH20" s="1372">
        <f t="shared" si="0"/>
        <v>117.642663690807</v>
      </c>
      <c r="AI20" s="1368"/>
      <c r="AJ20" s="1368"/>
      <c r="AK20" s="1368"/>
      <c r="AL20" s="1368"/>
      <c r="AM20" s="1371" t="str">
        <f t="shared" si="5"/>
        <v>Porto</v>
      </c>
      <c r="AN20" s="1369">
        <f t="shared" si="6"/>
        <v>249.13501870427399</v>
      </c>
      <c r="AO20" s="1369">
        <f t="shared" si="6"/>
        <v>263.25256991632898</v>
      </c>
      <c r="AP20" s="1368"/>
      <c r="AQ20" s="1368"/>
    </row>
    <row r="21" spans="1:43" x14ac:dyDescent="0.2">
      <c r="A21" s="370"/>
      <c r="B21" s="432"/>
      <c r="C21" s="94" t="s">
        <v>62</v>
      </c>
      <c r="D21" s="378"/>
      <c r="E21" s="316">
        <v>30655</v>
      </c>
      <c r="F21" s="316">
        <v>30772</v>
      </c>
      <c r="G21" s="316">
        <v>30726</v>
      </c>
      <c r="H21" s="316">
        <v>30619</v>
      </c>
      <c r="I21" s="316">
        <v>30468</v>
      </c>
      <c r="J21" s="316">
        <v>30216</v>
      </c>
      <c r="K21" s="676">
        <v>249.13501870427399</v>
      </c>
      <c r="L21" s="422"/>
      <c r="M21" s="467"/>
      <c r="N21" s="370"/>
      <c r="O21" s="1368"/>
      <c r="P21" s="1368"/>
      <c r="Q21" s="1368"/>
      <c r="R21" s="1368"/>
      <c r="S21" s="1368"/>
      <c r="T21" s="1368"/>
      <c r="U21" s="1368"/>
      <c r="V21" s="1368"/>
      <c r="W21" s="1368"/>
      <c r="X21" s="1368"/>
      <c r="Y21" s="1368"/>
      <c r="Z21" s="1368"/>
      <c r="AA21" s="1368"/>
      <c r="AB21" s="1368"/>
      <c r="AC21" s="1368"/>
      <c r="AD21" s="1371" t="str">
        <f t="shared" si="1"/>
        <v>Santarém</v>
      </c>
      <c r="AE21" s="1372">
        <f t="shared" si="2"/>
        <v>278.54492782678398</v>
      </c>
      <c r="AF21" s="1372">
        <f t="shared" si="3"/>
        <v>263.25256991632898</v>
      </c>
      <c r="AG21" s="1372">
        <f t="shared" si="4"/>
        <v>118.710022214627</v>
      </c>
      <c r="AH21" s="1372">
        <f t="shared" si="0"/>
        <v>117.642663690807</v>
      </c>
      <c r="AI21" s="1368"/>
      <c r="AJ21" s="1368"/>
      <c r="AK21" s="1368"/>
      <c r="AL21" s="1368"/>
      <c r="AM21" s="1371" t="str">
        <f t="shared" si="5"/>
        <v>Santarém</v>
      </c>
      <c r="AN21" s="1369">
        <f t="shared" si="6"/>
        <v>278.54492782678398</v>
      </c>
      <c r="AO21" s="1369">
        <f t="shared" si="6"/>
        <v>263.25256991632898</v>
      </c>
      <c r="AP21" s="1368"/>
      <c r="AQ21" s="1368"/>
    </row>
    <row r="22" spans="1:43" x14ac:dyDescent="0.2">
      <c r="A22" s="370"/>
      <c r="B22" s="432"/>
      <c r="C22" s="94" t="s">
        <v>78</v>
      </c>
      <c r="D22" s="378"/>
      <c r="E22" s="316">
        <v>2467</v>
      </c>
      <c r="F22" s="316">
        <v>2512</v>
      </c>
      <c r="G22" s="316">
        <v>2512</v>
      </c>
      <c r="H22" s="316">
        <v>2512</v>
      </c>
      <c r="I22" s="316">
        <v>2505</v>
      </c>
      <c r="J22" s="316">
        <v>2495</v>
      </c>
      <c r="K22" s="676">
        <v>278.54492782678398</v>
      </c>
      <c r="L22" s="422"/>
      <c r="M22" s="467"/>
      <c r="N22" s="370"/>
      <c r="O22" s="1368"/>
      <c r="P22" s="1368"/>
      <c r="Q22" s="1368"/>
      <c r="R22" s="1368"/>
      <c r="S22" s="1368"/>
      <c r="T22" s="1368"/>
      <c r="U22" s="1368"/>
      <c r="V22" s="1368"/>
      <c r="W22" s="1368"/>
      <c r="X22" s="1368"/>
      <c r="Y22" s="1368"/>
      <c r="Z22" s="1368"/>
      <c r="AA22" s="1368"/>
      <c r="AB22" s="1368"/>
      <c r="AC22" s="1368"/>
      <c r="AD22" s="1371" t="str">
        <f t="shared" si="1"/>
        <v>Setúbal</v>
      </c>
      <c r="AE22" s="1372">
        <f t="shared" si="2"/>
        <v>281.36609700021899</v>
      </c>
      <c r="AF22" s="1372">
        <f t="shared" si="3"/>
        <v>263.25256991632898</v>
      </c>
      <c r="AG22" s="1372">
        <f t="shared" si="4"/>
        <v>121.317878115559</v>
      </c>
      <c r="AH22" s="1372">
        <f t="shared" si="0"/>
        <v>117.642663690807</v>
      </c>
      <c r="AI22" s="1368"/>
      <c r="AJ22" s="1368"/>
      <c r="AK22" s="1368"/>
      <c r="AL22" s="1368"/>
      <c r="AM22" s="1371" t="str">
        <f t="shared" si="5"/>
        <v>Setúbal</v>
      </c>
      <c r="AN22" s="1369">
        <f t="shared" si="6"/>
        <v>281.36609700021899</v>
      </c>
      <c r="AO22" s="1369">
        <f t="shared" si="6"/>
        <v>263.25256991632898</v>
      </c>
      <c r="AP22" s="1368"/>
      <c r="AQ22" s="1368"/>
    </row>
    <row r="23" spans="1:43" x14ac:dyDescent="0.2">
      <c r="A23" s="370"/>
      <c r="B23" s="432"/>
      <c r="C23" s="94" t="s">
        <v>57</v>
      </c>
      <c r="D23" s="378"/>
      <c r="E23" s="316">
        <v>9133</v>
      </c>
      <c r="F23" s="316">
        <v>9180</v>
      </c>
      <c r="G23" s="316">
        <v>9106</v>
      </c>
      <c r="H23" s="316">
        <v>9098</v>
      </c>
      <c r="I23" s="316">
        <v>9102</v>
      </c>
      <c r="J23" s="316">
        <v>9137</v>
      </c>
      <c r="K23" s="676">
        <v>281.36609700021899</v>
      </c>
      <c r="L23" s="422"/>
      <c r="M23" s="467"/>
      <c r="N23" s="370"/>
      <c r="O23" s="1368"/>
      <c r="P23" s="1368"/>
      <c r="Q23" s="1368"/>
      <c r="R23" s="1368"/>
      <c r="S23" s="1368"/>
      <c r="T23" s="1368"/>
      <c r="U23" s="1368"/>
      <c r="V23" s="1368"/>
      <c r="W23" s="1368"/>
      <c r="X23" s="1368"/>
      <c r="Y23" s="1368"/>
      <c r="Z23" s="1368"/>
      <c r="AA23" s="1368"/>
      <c r="AB23" s="1368"/>
      <c r="AC23" s="1368"/>
      <c r="AD23" s="1371" t="str">
        <f t="shared" si="1"/>
        <v>Viana do Castelo</v>
      </c>
      <c r="AE23" s="1372">
        <f t="shared" si="2"/>
        <v>232.96491803278701</v>
      </c>
      <c r="AF23" s="1372">
        <f t="shared" si="3"/>
        <v>263.25256991632898</v>
      </c>
      <c r="AG23" s="1372">
        <f t="shared" si="4"/>
        <v>128.37271906052399</v>
      </c>
      <c r="AH23" s="1372">
        <f t="shared" si="0"/>
        <v>117.642663690807</v>
      </c>
      <c r="AI23" s="1368"/>
      <c r="AJ23" s="1368"/>
      <c r="AK23" s="1368"/>
      <c r="AL23" s="1368"/>
      <c r="AM23" s="1371" t="str">
        <f t="shared" si="5"/>
        <v>Viana do Castelo</v>
      </c>
      <c r="AN23" s="1369">
        <f t="shared" si="6"/>
        <v>232.96491803278701</v>
      </c>
      <c r="AO23" s="1369">
        <f t="shared" si="6"/>
        <v>263.25256991632898</v>
      </c>
      <c r="AP23" s="1368"/>
      <c r="AQ23" s="1368"/>
    </row>
    <row r="24" spans="1:43" x14ac:dyDescent="0.2">
      <c r="A24" s="370"/>
      <c r="B24" s="432"/>
      <c r="C24" s="94" t="s">
        <v>64</v>
      </c>
      <c r="D24" s="378"/>
      <c r="E24" s="316">
        <v>1186</v>
      </c>
      <c r="F24" s="316">
        <v>1191</v>
      </c>
      <c r="G24" s="316">
        <v>1176</v>
      </c>
      <c r="H24" s="316">
        <v>1185</v>
      </c>
      <c r="I24" s="316">
        <v>1192</v>
      </c>
      <c r="J24" s="316">
        <v>1221</v>
      </c>
      <c r="K24" s="676">
        <v>232.96491803278701</v>
      </c>
      <c r="L24" s="422"/>
      <c r="M24" s="467"/>
      <c r="N24" s="370"/>
      <c r="O24" s="1368"/>
      <c r="P24" s="1368"/>
      <c r="Q24" s="1368"/>
      <c r="R24" s="1368"/>
      <c r="S24" s="1368"/>
      <c r="T24" s="1368"/>
      <c r="U24" s="1368"/>
      <c r="V24" s="1368"/>
      <c r="W24" s="1368"/>
      <c r="X24" s="1368"/>
      <c r="Y24" s="1368"/>
      <c r="Z24" s="1368"/>
      <c r="AA24" s="1368"/>
      <c r="AB24" s="1368"/>
      <c r="AC24" s="1368"/>
      <c r="AD24" s="1371" t="str">
        <f t="shared" si="1"/>
        <v>Vila Real</v>
      </c>
      <c r="AE24" s="1372">
        <f t="shared" si="2"/>
        <v>245.05727025187201</v>
      </c>
      <c r="AF24" s="1372">
        <f t="shared" si="3"/>
        <v>263.25256991632898</v>
      </c>
      <c r="AG24" s="1372">
        <f t="shared" si="4"/>
        <v>124.73635828135799</v>
      </c>
      <c r="AH24" s="1372">
        <f t="shared" si="0"/>
        <v>117.642663690807</v>
      </c>
      <c r="AI24" s="1368"/>
      <c r="AJ24" s="1368"/>
      <c r="AK24" s="1368"/>
      <c r="AL24" s="1368"/>
      <c r="AM24" s="1371" t="str">
        <f t="shared" si="5"/>
        <v>Vila Real</v>
      </c>
      <c r="AN24" s="1369">
        <f t="shared" si="6"/>
        <v>245.05727025187201</v>
      </c>
      <c r="AO24" s="1369">
        <f t="shared" si="6"/>
        <v>263.25256991632898</v>
      </c>
      <c r="AP24" s="1368"/>
      <c r="AQ24" s="1368"/>
    </row>
    <row r="25" spans="1:43" x14ac:dyDescent="0.2">
      <c r="A25" s="370"/>
      <c r="B25" s="432"/>
      <c r="C25" s="94" t="s">
        <v>66</v>
      </c>
      <c r="D25" s="378"/>
      <c r="E25" s="316">
        <v>2838</v>
      </c>
      <c r="F25" s="316">
        <v>2886</v>
      </c>
      <c r="G25" s="316">
        <v>2908</v>
      </c>
      <c r="H25" s="316">
        <v>2911</v>
      </c>
      <c r="I25" s="316">
        <v>2929</v>
      </c>
      <c r="J25" s="316">
        <v>2939</v>
      </c>
      <c r="K25" s="676">
        <v>245.05727025187201</v>
      </c>
      <c r="L25" s="422"/>
      <c r="M25" s="467"/>
      <c r="N25" s="370"/>
      <c r="O25" s="1368"/>
      <c r="P25" s="1368"/>
      <c r="Q25" s="1368"/>
      <c r="R25" s="1368"/>
      <c r="S25" s="1368"/>
      <c r="T25" s="1368"/>
      <c r="U25" s="1368"/>
      <c r="V25" s="1368"/>
      <c r="W25" s="1368"/>
      <c r="X25" s="1368"/>
      <c r="Y25" s="1368"/>
      <c r="Z25" s="1368"/>
      <c r="AA25" s="1368"/>
      <c r="AB25" s="1368"/>
      <c r="AC25" s="1368"/>
      <c r="AD25" s="1371" t="str">
        <f t="shared" si="1"/>
        <v>Viseu</v>
      </c>
      <c r="AE25" s="1372">
        <f t="shared" si="2"/>
        <v>260.03534945443801</v>
      </c>
      <c r="AF25" s="1372">
        <f t="shared" si="3"/>
        <v>263.25256991632898</v>
      </c>
      <c r="AG25" s="1372">
        <f t="shared" si="4"/>
        <v>123.06767201674801</v>
      </c>
      <c r="AH25" s="1372">
        <f t="shared" si="0"/>
        <v>117.642663690807</v>
      </c>
      <c r="AI25" s="1368"/>
      <c r="AJ25" s="1368"/>
      <c r="AK25" s="1368"/>
      <c r="AL25" s="1368"/>
      <c r="AM25" s="1371" t="str">
        <f t="shared" si="5"/>
        <v>Viseu</v>
      </c>
      <c r="AN25" s="1369">
        <f t="shared" si="6"/>
        <v>260.03534945443801</v>
      </c>
      <c r="AO25" s="1369">
        <f t="shared" si="6"/>
        <v>263.25256991632898</v>
      </c>
      <c r="AP25" s="1368"/>
      <c r="AQ25" s="1368"/>
    </row>
    <row r="26" spans="1:43" x14ac:dyDescent="0.2">
      <c r="A26" s="370"/>
      <c r="B26" s="432"/>
      <c r="C26" s="94" t="s">
        <v>76</v>
      </c>
      <c r="D26" s="378"/>
      <c r="E26" s="316">
        <v>3565</v>
      </c>
      <c r="F26" s="316">
        <v>3585</v>
      </c>
      <c r="G26" s="316">
        <v>3512</v>
      </c>
      <c r="H26" s="316">
        <v>3436</v>
      </c>
      <c r="I26" s="316">
        <v>3420</v>
      </c>
      <c r="J26" s="316">
        <v>3394</v>
      </c>
      <c r="K26" s="676">
        <v>260.03534945443801</v>
      </c>
      <c r="L26" s="422"/>
      <c r="M26" s="467"/>
      <c r="N26" s="370"/>
      <c r="O26" s="1368"/>
      <c r="P26" s="1368"/>
      <c r="Q26" s="1368"/>
      <c r="R26" s="1368"/>
      <c r="S26" s="1368"/>
      <c r="T26" s="1368"/>
      <c r="U26" s="1368"/>
      <c r="V26" s="1368"/>
      <c r="W26" s="1368"/>
      <c r="X26" s="1368"/>
      <c r="Y26" s="1368"/>
      <c r="Z26" s="1368"/>
      <c r="AA26" s="1368"/>
      <c r="AB26" s="1368"/>
      <c r="AC26" s="1368"/>
      <c r="AD26" s="1371" t="str">
        <f t="shared" si="1"/>
        <v>Açores</v>
      </c>
      <c r="AE26" s="1372">
        <f t="shared" si="2"/>
        <v>281.87294248490599</v>
      </c>
      <c r="AF26" s="1372">
        <f t="shared" si="3"/>
        <v>263.25256991632898</v>
      </c>
      <c r="AG26" s="1372">
        <f t="shared" si="4"/>
        <v>85.863338495789407</v>
      </c>
      <c r="AH26" s="1372">
        <f t="shared" si="0"/>
        <v>117.642663690807</v>
      </c>
      <c r="AI26" s="1368"/>
      <c r="AJ26" s="1368"/>
      <c r="AK26" s="1368"/>
      <c r="AL26" s="1368"/>
      <c r="AM26" s="1371" t="str">
        <f t="shared" si="5"/>
        <v>Açores</v>
      </c>
      <c r="AN26" s="1369">
        <f t="shared" si="6"/>
        <v>281.87294248490599</v>
      </c>
      <c r="AO26" s="1369">
        <f t="shared" si="6"/>
        <v>263.25256991632898</v>
      </c>
      <c r="AP26" s="1368"/>
      <c r="AQ26" s="1368"/>
    </row>
    <row r="27" spans="1:43" x14ac:dyDescent="0.2">
      <c r="A27" s="370"/>
      <c r="B27" s="432"/>
      <c r="C27" s="94" t="s">
        <v>129</v>
      </c>
      <c r="D27" s="378"/>
      <c r="E27" s="316">
        <v>6377</v>
      </c>
      <c r="F27" s="316">
        <v>6380</v>
      </c>
      <c r="G27" s="316">
        <v>6318</v>
      </c>
      <c r="H27" s="316">
        <v>6336</v>
      </c>
      <c r="I27" s="316">
        <v>6371</v>
      </c>
      <c r="J27" s="316">
        <v>6294</v>
      </c>
      <c r="K27" s="676">
        <v>281.87294248490599</v>
      </c>
      <c r="L27" s="422"/>
      <c r="M27" s="467"/>
      <c r="N27" s="370"/>
      <c r="O27" s="1368"/>
      <c r="P27" s="1368"/>
      <c r="Q27" s="1368"/>
      <c r="R27" s="1368"/>
      <c r="S27" s="1368"/>
      <c r="T27" s="1368"/>
      <c r="U27" s="1368"/>
      <c r="V27" s="1368"/>
      <c r="W27" s="1368"/>
      <c r="X27" s="1368"/>
      <c r="Y27" s="1368"/>
      <c r="Z27" s="1368"/>
      <c r="AA27" s="1368"/>
      <c r="AB27" s="1368"/>
      <c r="AC27" s="1368"/>
      <c r="AD27" s="1371" t="str">
        <f>+C28</f>
        <v>Madeira</v>
      </c>
      <c r="AE27" s="1372">
        <f>+K28</f>
        <v>256.49445963828799</v>
      </c>
      <c r="AF27" s="1372">
        <f t="shared" si="3"/>
        <v>263.25256991632898</v>
      </c>
      <c r="AG27" s="1372">
        <f>+K65</f>
        <v>113.39175897035901</v>
      </c>
      <c r="AH27" s="1372">
        <f t="shared" si="0"/>
        <v>117.642663690807</v>
      </c>
      <c r="AI27" s="1368"/>
      <c r="AJ27" s="1368"/>
      <c r="AK27" s="1368"/>
      <c r="AL27" s="1368"/>
      <c r="AM27" s="1371" t="str">
        <f t="shared" si="5"/>
        <v>Madeira</v>
      </c>
      <c r="AN27" s="1369">
        <f t="shared" si="6"/>
        <v>256.49445963828799</v>
      </c>
      <c r="AO27" s="1369">
        <f t="shared" si="6"/>
        <v>263.25256991632898</v>
      </c>
      <c r="AP27" s="1368"/>
      <c r="AQ27" s="1368"/>
    </row>
    <row r="28" spans="1:43" x14ac:dyDescent="0.2">
      <c r="A28" s="370"/>
      <c r="B28" s="432"/>
      <c r="C28" s="94" t="s">
        <v>130</v>
      </c>
      <c r="D28" s="378"/>
      <c r="E28" s="316">
        <v>2059</v>
      </c>
      <c r="F28" s="316">
        <v>2155</v>
      </c>
      <c r="G28" s="316">
        <v>2201</v>
      </c>
      <c r="H28" s="316">
        <v>2201</v>
      </c>
      <c r="I28" s="316">
        <v>2254</v>
      </c>
      <c r="J28" s="316">
        <v>2273</v>
      </c>
      <c r="K28" s="676">
        <v>256.49445963828799</v>
      </c>
      <c r="L28" s="422"/>
      <c r="M28" s="467"/>
      <c r="N28" s="370"/>
      <c r="O28" s="1368"/>
      <c r="P28" s="1368"/>
      <c r="Q28" s="1368"/>
      <c r="R28" s="1368"/>
      <c r="S28" s="1368"/>
      <c r="T28" s="1368"/>
      <c r="U28" s="1368"/>
      <c r="V28" s="1368"/>
      <c r="W28" s="1368"/>
      <c r="X28" s="1368"/>
      <c r="Y28" s="1368"/>
      <c r="Z28" s="1368"/>
      <c r="AA28" s="1368"/>
      <c r="AB28" s="1368"/>
      <c r="AC28" s="1368"/>
      <c r="AD28" s="1371"/>
      <c r="AE28" s="1372"/>
      <c r="AF28" s="1368"/>
      <c r="AG28" s="1372"/>
      <c r="AH28" s="1368"/>
      <c r="AI28" s="1368"/>
      <c r="AJ28" s="1368"/>
      <c r="AK28" s="1368"/>
      <c r="AL28" s="1368"/>
      <c r="AM28" s="1368"/>
      <c r="AN28" s="1368"/>
      <c r="AO28" s="1368"/>
      <c r="AP28" s="1368"/>
      <c r="AQ28" s="1368"/>
    </row>
    <row r="29" spans="1:43" ht="3.75" customHeight="1" x14ac:dyDescent="0.2">
      <c r="A29" s="370"/>
      <c r="B29" s="432"/>
      <c r="C29" s="94"/>
      <c r="D29" s="378"/>
      <c r="E29" s="316"/>
      <c r="F29" s="316"/>
      <c r="G29" s="316"/>
      <c r="H29" s="316"/>
      <c r="I29" s="316"/>
      <c r="J29" s="316"/>
      <c r="K29" s="317"/>
      <c r="L29" s="422"/>
      <c r="M29" s="467"/>
      <c r="N29" s="370"/>
      <c r="O29" s="1368"/>
      <c r="P29" s="1368"/>
      <c r="Q29" s="1368"/>
      <c r="R29" s="1368"/>
      <c r="S29" s="1368"/>
      <c r="T29" s="1368"/>
      <c r="U29" s="1368"/>
      <c r="V29" s="1368"/>
      <c r="W29" s="1368"/>
      <c r="X29" s="1368"/>
      <c r="Y29" s="1368"/>
      <c r="Z29" s="1368"/>
      <c r="AA29" s="1368"/>
      <c r="AB29" s="1368"/>
      <c r="AC29" s="1368"/>
      <c r="AD29" s="1371"/>
      <c r="AE29" s="1372"/>
      <c r="AF29" s="1368"/>
      <c r="AG29" s="1372"/>
      <c r="AH29" s="1368"/>
      <c r="AI29" s="1368"/>
      <c r="AJ29" s="1368"/>
      <c r="AK29" s="1368"/>
      <c r="AL29" s="1368"/>
      <c r="AM29" s="1368"/>
      <c r="AN29" s="1368"/>
      <c r="AO29" s="1368"/>
      <c r="AP29" s="1368"/>
      <c r="AQ29" s="1368"/>
    </row>
    <row r="30" spans="1:43" ht="15.75" customHeight="1" x14ac:dyDescent="0.2">
      <c r="A30" s="370"/>
      <c r="B30" s="432"/>
      <c r="C30" s="661"/>
      <c r="D30" s="691" t="s">
        <v>376</v>
      </c>
      <c r="E30" s="661"/>
      <c r="F30" s="661"/>
      <c r="G30" s="1615" t="s">
        <v>678</v>
      </c>
      <c r="H30" s="1615"/>
      <c r="I30" s="1615"/>
      <c r="J30" s="1615"/>
      <c r="K30" s="663"/>
      <c r="L30" s="663"/>
      <c r="M30" s="664"/>
      <c r="N30" s="370"/>
      <c r="O30" s="1368"/>
      <c r="P30" s="1368"/>
      <c r="Q30" s="1368"/>
      <c r="R30" s="1368"/>
      <c r="S30" s="1368"/>
      <c r="T30" s="1368"/>
      <c r="U30" s="1368"/>
      <c r="V30" s="1368"/>
      <c r="W30" s="1368"/>
      <c r="X30" s="1368"/>
      <c r="Y30" s="1368"/>
      <c r="Z30" s="1368"/>
      <c r="AA30" s="1368"/>
      <c r="AB30" s="1368"/>
      <c r="AC30" s="1368"/>
      <c r="AD30" s="1371"/>
      <c r="AE30" s="1372"/>
      <c r="AF30" s="1368"/>
      <c r="AG30" s="1372"/>
      <c r="AH30" s="1368"/>
      <c r="AI30" s="1368"/>
      <c r="AJ30" s="1368"/>
      <c r="AK30" s="1368"/>
      <c r="AL30" s="1368"/>
      <c r="AM30" s="1368"/>
      <c r="AN30" s="1368"/>
      <c r="AO30" s="1368"/>
      <c r="AP30" s="1368"/>
      <c r="AQ30" s="1368"/>
    </row>
    <row r="31" spans="1:43" x14ac:dyDescent="0.2">
      <c r="A31" s="370"/>
      <c r="B31" s="660"/>
      <c r="C31" s="661"/>
      <c r="D31" s="661"/>
      <c r="E31" s="661"/>
      <c r="F31" s="661"/>
      <c r="G31" s="661"/>
      <c r="H31" s="661"/>
      <c r="I31" s="662"/>
      <c r="J31" s="662"/>
      <c r="K31" s="663"/>
      <c r="L31" s="663"/>
      <c r="M31" s="664"/>
      <c r="N31" s="370"/>
      <c r="O31" s="1368"/>
      <c r="P31" s="1368"/>
      <c r="Q31" s="1368"/>
      <c r="R31" s="1368"/>
      <c r="S31" s="1368"/>
      <c r="T31" s="1368"/>
      <c r="U31" s="1368"/>
      <c r="V31" s="1368"/>
      <c r="W31" s="1368"/>
      <c r="X31" s="1368"/>
      <c r="Y31" s="1368"/>
      <c r="Z31" s="1368"/>
      <c r="AA31" s="1368"/>
      <c r="AB31" s="1368"/>
      <c r="AC31" s="1368"/>
      <c r="AD31" s="1368"/>
      <c r="AE31" s="1368"/>
      <c r="AF31" s="1368"/>
      <c r="AG31" s="1368"/>
      <c r="AH31" s="1368"/>
      <c r="AI31" s="1368"/>
      <c r="AJ31" s="1368"/>
      <c r="AK31" s="1368"/>
      <c r="AL31" s="1368"/>
      <c r="AM31" s="1368"/>
      <c r="AN31" s="1368"/>
      <c r="AO31" s="1368"/>
      <c r="AP31" s="1368"/>
      <c r="AQ31" s="1368"/>
    </row>
    <row r="32" spans="1:43" ht="12" customHeight="1" x14ac:dyDescent="0.2">
      <c r="A32" s="370"/>
      <c r="B32" s="432"/>
      <c r="C32" s="661"/>
      <c r="D32" s="661"/>
      <c r="E32" s="661"/>
      <c r="F32" s="661"/>
      <c r="G32" s="661"/>
      <c r="H32" s="661"/>
      <c r="I32" s="662"/>
      <c r="J32" s="662"/>
      <c r="K32" s="663"/>
      <c r="L32" s="663"/>
      <c r="M32" s="664"/>
      <c r="N32" s="370"/>
      <c r="O32" s="1368"/>
      <c r="P32" s="1368"/>
      <c r="Q32" s="1368"/>
      <c r="R32" s="1368"/>
      <c r="S32" s="1368"/>
      <c r="T32" s="1368"/>
      <c r="U32" s="1368"/>
      <c r="V32" s="1368"/>
      <c r="W32" s="1368"/>
      <c r="X32" s="1368"/>
      <c r="Y32" s="1368"/>
      <c r="Z32" s="1368"/>
      <c r="AA32" s="1368"/>
      <c r="AB32" s="1368"/>
      <c r="AC32" s="1368"/>
      <c r="AD32" s="1368"/>
      <c r="AE32" s="1368"/>
      <c r="AF32" s="1368"/>
      <c r="AG32" s="1368"/>
      <c r="AH32" s="1368"/>
      <c r="AI32" s="1368"/>
      <c r="AJ32" s="1368"/>
      <c r="AK32" s="1368"/>
      <c r="AL32" s="1368"/>
      <c r="AM32" s="1368"/>
      <c r="AN32" s="1368"/>
      <c r="AO32" s="1368"/>
      <c r="AP32" s="1368"/>
      <c r="AQ32" s="1368"/>
    </row>
    <row r="33" spans="1:43" ht="12" customHeight="1" x14ac:dyDescent="0.2">
      <c r="A33" s="370"/>
      <c r="B33" s="432"/>
      <c r="C33" s="661"/>
      <c r="D33" s="661"/>
      <c r="E33" s="661"/>
      <c r="F33" s="661"/>
      <c r="G33" s="661"/>
      <c r="H33" s="661"/>
      <c r="I33" s="662"/>
      <c r="J33" s="662"/>
      <c r="K33" s="663"/>
      <c r="L33" s="663"/>
      <c r="M33" s="664"/>
      <c r="N33" s="370"/>
      <c r="O33" s="1368"/>
      <c r="P33" s="1368"/>
      <c r="Q33" s="1368"/>
      <c r="R33" s="1368"/>
      <c r="S33" s="1368"/>
      <c r="T33" s="1368"/>
      <c r="U33" s="1368"/>
      <c r="V33" s="1368"/>
      <c r="W33" s="1368"/>
      <c r="X33" s="1368"/>
      <c r="Y33" s="1368"/>
      <c r="Z33" s="1368"/>
      <c r="AA33" s="1368"/>
      <c r="AB33" s="1368"/>
      <c r="AC33" s="1368"/>
      <c r="AD33" s="1368"/>
      <c r="AE33" s="1368"/>
      <c r="AF33" s="1368"/>
      <c r="AG33" s="1368"/>
      <c r="AH33" s="1368"/>
      <c r="AI33" s="1368"/>
      <c r="AJ33" s="1368"/>
      <c r="AK33" s="1368"/>
      <c r="AL33" s="1368"/>
      <c r="AM33" s="1368"/>
      <c r="AN33" s="1368"/>
      <c r="AO33" s="1368"/>
      <c r="AP33" s="1368"/>
      <c r="AQ33" s="1368"/>
    </row>
    <row r="34" spans="1:43" ht="12" customHeight="1" x14ac:dyDescent="0.2">
      <c r="A34" s="370"/>
      <c r="B34" s="432"/>
      <c r="C34" s="661"/>
      <c r="D34" s="661"/>
      <c r="E34" s="661"/>
      <c r="F34" s="661"/>
      <c r="G34" s="661"/>
      <c r="H34" s="661"/>
      <c r="I34" s="662"/>
      <c r="J34" s="662"/>
      <c r="K34" s="663"/>
      <c r="L34" s="663"/>
      <c r="M34" s="664"/>
      <c r="N34" s="370"/>
      <c r="O34" s="1368"/>
      <c r="P34" s="1368"/>
      <c r="Q34" s="1368"/>
      <c r="R34" s="1368"/>
      <c r="S34" s="1368"/>
      <c r="T34" s="1368"/>
      <c r="U34" s="1368"/>
      <c r="V34" s="1368"/>
      <c r="W34" s="1368"/>
      <c r="X34" s="1368"/>
      <c r="Y34" s="1368"/>
      <c r="Z34" s="1368"/>
      <c r="AA34" s="1368"/>
      <c r="AB34" s="1368"/>
      <c r="AC34" s="1368"/>
      <c r="AD34" s="1368"/>
      <c r="AE34" s="1368"/>
      <c r="AF34" s="1368"/>
      <c r="AG34" s="1368"/>
      <c r="AH34" s="1368"/>
      <c r="AI34" s="1368"/>
      <c r="AJ34" s="1368"/>
      <c r="AK34" s="1368"/>
      <c r="AL34" s="1368"/>
      <c r="AM34" s="1368"/>
      <c r="AN34" s="1368"/>
      <c r="AO34" s="1368"/>
      <c r="AP34" s="1368"/>
      <c r="AQ34" s="1368"/>
    </row>
    <row r="35" spans="1:43" ht="12" customHeight="1" x14ac:dyDescent="0.2">
      <c r="A35" s="370"/>
      <c r="B35" s="432"/>
      <c r="C35" s="661"/>
      <c r="D35" s="661"/>
      <c r="E35" s="661"/>
      <c r="F35" s="661"/>
      <c r="G35" s="661"/>
      <c r="H35" s="661"/>
      <c r="I35" s="662"/>
      <c r="J35" s="662"/>
      <c r="K35" s="663"/>
      <c r="L35" s="663"/>
      <c r="M35" s="664"/>
      <c r="N35" s="370"/>
      <c r="O35" s="1368"/>
      <c r="P35" s="1368"/>
      <c r="Q35" s="1368"/>
      <c r="R35" s="1368"/>
      <c r="S35" s="1368"/>
      <c r="T35" s="1368"/>
      <c r="U35" s="1368"/>
      <c r="V35" s="1368"/>
      <c r="W35" s="1368"/>
      <c r="X35" s="1368"/>
      <c r="Y35" s="1368"/>
      <c r="Z35" s="1368"/>
      <c r="AA35" s="1368"/>
      <c r="AB35" s="1368"/>
      <c r="AC35" s="1368"/>
      <c r="AD35" s="1368"/>
      <c r="AE35" s="1368"/>
      <c r="AF35" s="1368"/>
      <c r="AG35" s="1368"/>
      <c r="AH35" s="1368"/>
      <c r="AI35" s="1368"/>
      <c r="AJ35" s="1368"/>
      <c r="AK35" s="1368"/>
      <c r="AL35" s="1368"/>
      <c r="AM35" s="1368"/>
      <c r="AN35" s="1368"/>
      <c r="AO35" s="1368"/>
      <c r="AP35" s="1368"/>
      <c r="AQ35" s="1368"/>
    </row>
    <row r="36" spans="1:43" ht="27" customHeight="1" x14ac:dyDescent="0.2">
      <c r="A36" s="370"/>
      <c r="B36" s="432"/>
      <c r="C36" s="661"/>
      <c r="D36" s="661"/>
      <c r="E36" s="661"/>
      <c r="F36" s="661"/>
      <c r="G36" s="661"/>
      <c r="H36" s="661"/>
      <c r="I36" s="662"/>
      <c r="J36" s="662"/>
      <c r="K36" s="663"/>
      <c r="L36" s="663"/>
      <c r="M36" s="664"/>
      <c r="N36" s="370"/>
      <c r="O36" s="1368"/>
      <c r="P36" s="1368"/>
      <c r="Q36" s="1368"/>
      <c r="R36" s="1368"/>
      <c r="S36" s="1368"/>
      <c r="T36" s="1368"/>
      <c r="U36" s="1368"/>
      <c r="V36" s="1368"/>
      <c r="W36" s="1368"/>
      <c r="X36" s="1368"/>
      <c r="Y36" s="1368"/>
      <c r="Z36" s="1368"/>
      <c r="AA36" s="1368"/>
      <c r="AB36" s="1368"/>
      <c r="AC36" s="1368"/>
      <c r="AD36" s="1368"/>
      <c r="AE36" s="1368"/>
      <c r="AF36" s="1368"/>
      <c r="AG36" s="1368"/>
      <c r="AH36" s="1368"/>
      <c r="AI36" s="1368"/>
      <c r="AJ36" s="1368"/>
      <c r="AK36" s="1374"/>
      <c r="AL36" s="1374"/>
      <c r="AM36" s="1374"/>
      <c r="AN36" s="1374"/>
      <c r="AO36" s="1374"/>
      <c r="AP36" s="1368"/>
      <c r="AQ36" s="1368"/>
    </row>
    <row r="37" spans="1:43" ht="12" customHeight="1" x14ac:dyDescent="0.2">
      <c r="A37" s="370"/>
      <c r="B37" s="432"/>
      <c r="C37" s="661"/>
      <c r="D37" s="661"/>
      <c r="E37" s="661"/>
      <c r="F37" s="661"/>
      <c r="G37" s="661"/>
      <c r="H37" s="661"/>
      <c r="I37" s="662"/>
      <c r="J37" s="662"/>
      <c r="K37" s="663"/>
      <c r="L37" s="663"/>
      <c r="M37" s="664"/>
      <c r="N37" s="370"/>
      <c r="O37" s="1368"/>
      <c r="P37" s="1368"/>
      <c r="Q37" s="1368"/>
      <c r="R37" s="1368"/>
      <c r="S37" s="1368"/>
      <c r="T37" s="1368"/>
      <c r="U37" s="1368"/>
      <c r="V37" s="1368"/>
      <c r="W37" s="1368"/>
      <c r="X37" s="1368"/>
      <c r="Y37" s="1368"/>
      <c r="Z37" s="1368"/>
      <c r="AA37" s="1368"/>
      <c r="AB37" s="1368"/>
      <c r="AC37" s="1368"/>
      <c r="AD37" s="1368"/>
      <c r="AE37" s="1368"/>
      <c r="AF37" s="1368"/>
      <c r="AG37" s="1368"/>
      <c r="AH37" s="1368"/>
      <c r="AI37" s="1368"/>
      <c r="AJ37" s="1368"/>
      <c r="AK37" s="1374"/>
      <c r="AL37" s="1374"/>
      <c r="AM37" s="1374"/>
      <c r="AN37" s="1374"/>
      <c r="AO37" s="1374"/>
      <c r="AP37" s="1368"/>
      <c r="AQ37" s="1368"/>
    </row>
    <row r="38" spans="1:43" ht="12" customHeight="1" x14ac:dyDescent="0.2">
      <c r="A38" s="370"/>
      <c r="B38" s="432"/>
      <c r="C38" s="661"/>
      <c r="D38" s="661"/>
      <c r="E38" s="661"/>
      <c r="F38" s="661"/>
      <c r="G38" s="661"/>
      <c r="H38" s="661"/>
      <c r="I38" s="662"/>
      <c r="J38" s="662"/>
      <c r="K38" s="663"/>
      <c r="L38" s="663"/>
      <c r="M38" s="664"/>
      <c r="N38" s="370"/>
      <c r="O38" s="1368"/>
      <c r="P38" s="1368"/>
      <c r="Q38" s="1368"/>
      <c r="R38" s="1368"/>
      <c r="S38" s="1368"/>
      <c r="T38" s="1368"/>
      <c r="U38" s="1368"/>
      <c r="V38" s="1368"/>
      <c r="W38" s="1368"/>
      <c r="X38" s="1368"/>
      <c r="Y38" s="1368"/>
      <c r="Z38" s="1368"/>
      <c r="AA38" s="1368"/>
      <c r="AB38" s="1368"/>
      <c r="AC38" s="1368"/>
      <c r="AD38" s="1368"/>
      <c r="AE38" s="1368"/>
      <c r="AF38" s="1368"/>
      <c r="AG38" s="1368"/>
      <c r="AH38" s="1368"/>
      <c r="AI38" s="1368"/>
      <c r="AJ38" s="1368"/>
      <c r="AK38" s="1374"/>
      <c r="AL38" s="1374"/>
      <c r="AM38" s="1374"/>
      <c r="AN38" s="1374"/>
      <c r="AO38" s="1374"/>
      <c r="AP38" s="1368"/>
      <c r="AQ38" s="1368"/>
    </row>
    <row r="39" spans="1:43" ht="12" customHeight="1" x14ac:dyDescent="0.2">
      <c r="A39" s="370"/>
      <c r="B39" s="432"/>
      <c r="C39" s="665"/>
      <c r="D39" s="665"/>
      <c r="E39" s="665"/>
      <c r="F39" s="665"/>
      <c r="G39" s="665"/>
      <c r="H39" s="665"/>
      <c r="I39" s="665"/>
      <c r="J39" s="665"/>
      <c r="K39" s="666"/>
      <c r="L39" s="667"/>
      <c r="M39" s="668"/>
      <c r="N39" s="370"/>
      <c r="O39" s="1368"/>
      <c r="P39" s="1368"/>
      <c r="Q39" s="1368"/>
      <c r="R39" s="1368"/>
      <c r="S39" s="1368"/>
      <c r="T39" s="1368"/>
      <c r="U39" s="1368"/>
      <c r="V39" s="1368"/>
      <c r="W39" s="1368"/>
      <c r="X39" s="1368"/>
      <c r="Y39" s="1368"/>
      <c r="Z39" s="1368"/>
      <c r="AA39" s="1368"/>
      <c r="AB39" s="1368"/>
      <c r="AC39" s="1368"/>
      <c r="AD39" s="1368"/>
      <c r="AE39" s="1368"/>
      <c r="AF39" s="1368"/>
      <c r="AG39" s="1368"/>
      <c r="AH39" s="1368"/>
      <c r="AI39" s="1368"/>
      <c r="AJ39" s="1368"/>
      <c r="AK39" s="1374"/>
      <c r="AL39" s="1374"/>
      <c r="AM39" s="1374"/>
      <c r="AN39" s="1374"/>
      <c r="AO39" s="1374"/>
      <c r="AP39" s="1368"/>
      <c r="AQ39" s="1368"/>
    </row>
    <row r="40" spans="1:43" ht="3" customHeight="1" thickBot="1" x14ac:dyDescent="0.25">
      <c r="A40" s="370"/>
      <c r="B40" s="432"/>
      <c r="C40" s="422"/>
      <c r="D40" s="422"/>
      <c r="E40" s="422"/>
      <c r="F40" s="422"/>
      <c r="G40" s="422"/>
      <c r="H40" s="422"/>
      <c r="I40" s="422"/>
      <c r="J40" s="422"/>
      <c r="K40" s="629"/>
      <c r="L40" s="435"/>
      <c r="M40" s="486"/>
      <c r="N40" s="370"/>
      <c r="O40" s="1368"/>
      <c r="P40" s="1368"/>
      <c r="Q40" s="1368"/>
      <c r="R40" s="1368"/>
      <c r="S40" s="1368"/>
      <c r="T40" s="1368"/>
      <c r="U40" s="1368"/>
      <c r="V40" s="1368"/>
      <c r="W40" s="1368"/>
      <c r="X40" s="1368"/>
      <c r="Y40" s="1368"/>
      <c r="Z40" s="1368"/>
      <c r="AA40" s="1368"/>
      <c r="AB40" s="1368"/>
      <c r="AC40" s="1368"/>
      <c r="AD40" s="1368"/>
      <c r="AE40" s="1368"/>
      <c r="AF40" s="1368"/>
      <c r="AG40" s="1368"/>
      <c r="AH40" s="1368"/>
      <c r="AI40" s="1368"/>
      <c r="AJ40" s="1368"/>
      <c r="AK40" s="1374"/>
      <c r="AL40" s="1374"/>
      <c r="AM40" s="1374"/>
      <c r="AN40" s="1374"/>
      <c r="AO40" s="1374"/>
      <c r="AP40" s="1368"/>
      <c r="AQ40" s="1368"/>
    </row>
    <row r="41" spans="1:43" ht="13.5" customHeight="1" thickBot="1" x14ac:dyDescent="0.25">
      <c r="A41" s="370"/>
      <c r="B41" s="432"/>
      <c r="C41" s="1610" t="s">
        <v>303</v>
      </c>
      <c r="D41" s="1611"/>
      <c r="E41" s="1611"/>
      <c r="F41" s="1611"/>
      <c r="G41" s="1611"/>
      <c r="H41" s="1611"/>
      <c r="I41" s="1611"/>
      <c r="J41" s="1611"/>
      <c r="K41" s="1611"/>
      <c r="L41" s="1612"/>
      <c r="M41" s="486"/>
      <c r="N41" s="370"/>
      <c r="O41" s="1368"/>
      <c r="P41" s="1368"/>
      <c r="Q41" s="1368"/>
      <c r="R41" s="1368"/>
      <c r="S41" s="1368"/>
      <c r="T41" s="1368"/>
      <c r="U41" s="1368"/>
      <c r="V41" s="1368"/>
      <c r="W41" s="1368"/>
      <c r="X41" s="1368"/>
      <c r="Y41" s="1368"/>
      <c r="Z41" s="1368"/>
      <c r="AA41" s="1368"/>
      <c r="AB41" s="1368"/>
      <c r="AC41" s="1368"/>
      <c r="AD41" s="1368"/>
      <c r="AE41" s="1368"/>
      <c r="AF41" s="1368"/>
      <c r="AG41" s="1368"/>
      <c r="AH41" s="1368"/>
      <c r="AI41" s="1368"/>
      <c r="AJ41" s="1368"/>
      <c r="AK41" s="1374"/>
      <c r="AL41" s="1374"/>
      <c r="AM41" s="1374"/>
      <c r="AN41" s="1374"/>
      <c r="AO41" s="1374"/>
      <c r="AP41" s="1368"/>
      <c r="AQ41" s="1368"/>
    </row>
    <row r="42" spans="1:43" s="370" customFormat="1" ht="6.75" customHeight="1" x14ac:dyDescent="0.2">
      <c r="B42" s="432"/>
      <c r="C42" s="1504" t="s">
        <v>132</v>
      </c>
      <c r="D42" s="1504"/>
      <c r="E42" s="630"/>
      <c r="F42" s="630"/>
      <c r="G42" s="630"/>
      <c r="H42" s="630"/>
      <c r="I42" s="630"/>
      <c r="J42" s="630"/>
      <c r="K42" s="631"/>
      <c r="L42" s="631"/>
      <c r="M42" s="486"/>
      <c r="O42" s="1368"/>
      <c r="P42" s="1368"/>
      <c r="Q42" s="1368"/>
      <c r="R42" s="1368"/>
      <c r="S42" s="1368"/>
      <c r="T42" s="1368"/>
      <c r="U42" s="1368"/>
      <c r="V42" s="1368"/>
      <c r="W42" s="1368"/>
      <c r="X42" s="1368"/>
      <c r="Y42" s="1368"/>
      <c r="Z42" s="1368"/>
      <c r="AA42" s="1368"/>
      <c r="AB42" s="1368"/>
      <c r="AC42" s="1368"/>
      <c r="AD42" s="1368"/>
      <c r="AE42" s="1368"/>
      <c r="AF42" s="1368"/>
      <c r="AG42" s="1368"/>
      <c r="AH42" s="1368"/>
      <c r="AI42" s="1368"/>
      <c r="AJ42" s="1368"/>
      <c r="AK42" s="1374"/>
      <c r="AL42" s="1374"/>
      <c r="AM42" s="1374"/>
      <c r="AN42" s="1374"/>
      <c r="AO42" s="1374"/>
      <c r="AP42" s="1375"/>
      <c r="AQ42" s="1375"/>
    </row>
    <row r="43" spans="1:43" ht="10.5" customHeight="1" x14ac:dyDescent="0.2">
      <c r="A43" s="370"/>
      <c r="B43" s="432"/>
      <c r="C43" s="1504"/>
      <c r="D43" s="1504"/>
      <c r="E43" s="1617">
        <v>2018</v>
      </c>
      <c r="F43" s="1617"/>
      <c r="G43" s="1617"/>
      <c r="H43" s="1617"/>
      <c r="I43" s="1617"/>
      <c r="J43" s="1238">
        <v>2019</v>
      </c>
      <c r="K43" s="1613" t="str">
        <f xml:space="preserve"> CONCATENATE("valor médio de ",J7,J6)</f>
        <v>valor médio de jan.2019</v>
      </c>
      <c r="L43" s="388"/>
      <c r="M43" s="380"/>
      <c r="N43" s="370"/>
      <c r="O43" s="1368"/>
      <c r="P43" s="1368"/>
      <c r="Q43" s="1368"/>
      <c r="R43" s="1368"/>
      <c r="S43" s="1368"/>
      <c r="T43" s="1368"/>
      <c r="U43" s="1368"/>
      <c r="V43" s="1368"/>
      <c r="W43" s="1368"/>
      <c r="X43" s="1368"/>
      <c r="Y43" s="1368"/>
      <c r="Z43" s="1368"/>
      <c r="AA43" s="1368"/>
      <c r="AB43" s="1368"/>
      <c r="AC43" s="1368"/>
      <c r="AD43" s="1368"/>
      <c r="AE43" s="1368"/>
      <c r="AF43" s="1368"/>
      <c r="AG43" s="1368"/>
      <c r="AH43" s="1368"/>
      <c r="AI43" s="1368"/>
      <c r="AJ43" s="1368"/>
      <c r="AK43" s="1374"/>
      <c r="AL43" s="1374"/>
      <c r="AM43" s="1374"/>
      <c r="AN43" s="1374"/>
      <c r="AO43" s="1374"/>
      <c r="AP43" s="1368"/>
      <c r="AQ43" s="1368"/>
    </row>
    <row r="44" spans="1:43" ht="15" customHeight="1" x14ac:dyDescent="0.2">
      <c r="A44" s="370"/>
      <c r="B44" s="432"/>
      <c r="C44" s="385"/>
      <c r="D44" s="385"/>
      <c r="E44" s="674" t="str">
        <f t="shared" ref="E44:J44" si="7">+E7</f>
        <v>ago.</v>
      </c>
      <c r="F44" s="674" t="str">
        <f t="shared" si="7"/>
        <v>set.</v>
      </c>
      <c r="G44" s="674" t="str">
        <f t="shared" si="7"/>
        <v>out.</v>
      </c>
      <c r="H44" s="674" t="str">
        <f t="shared" si="7"/>
        <v>nov.</v>
      </c>
      <c r="I44" s="674" t="str">
        <f t="shared" si="7"/>
        <v>dez.</v>
      </c>
      <c r="J44" s="674" t="str">
        <f t="shared" si="7"/>
        <v>jan.</v>
      </c>
      <c r="K44" s="1614" t="e">
        <f xml:space="preserve"> CONCATENATE("valor médio de ",#REF!,#REF!)</f>
        <v>#REF!</v>
      </c>
      <c r="L44" s="388"/>
      <c r="M44" s="486"/>
      <c r="N44" s="370"/>
      <c r="O44" s="1368"/>
      <c r="P44" s="1368"/>
      <c r="Q44" s="1368"/>
      <c r="R44" s="1368"/>
      <c r="S44" s="1368"/>
      <c r="T44" s="1368"/>
      <c r="U44" s="1368"/>
      <c r="V44" s="1368"/>
      <c r="W44" s="1368"/>
      <c r="X44" s="1368"/>
      <c r="Y44" s="1368"/>
      <c r="Z44" s="1368"/>
      <c r="AA44" s="1368"/>
      <c r="AB44" s="1368"/>
      <c r="AC44" s="1368"/>
      <c r="AD44" s="1368"/>
      <c r="AE44" s="1368"/>
      <c r="AF44" s="1368"/>
      <c r="AG44" s="1368"/>
      <c r="AH44" s="1368"/>
      <c r="AI44" s="1368"/>
      <c r="AJ44" s="1368"/>
      <c r="AK44" s="1374"/>
      <c r="AL44" s="1374"/>
      <c r="AM44" s="1374"/>
      <c r="AN44" s="1374"/>
      <c r="AO44" s="1374"/>
      <c r="AP44" s="1368"/>
      <c r="AQ44" s="1368"/>
    </row>
    <row r="45" spans="1:43" s="393" customFormat="1" ht="13.5" customHeight="1" x14ac:dyDescent="0.2">
      <c r="A45" s="390"/>
      <c r="B45" s="632"/>
      <c r="C45" s="621" t="s">
        <v>67</v>
      </c>
      <c r="D45" s="455"/>
      <c r="E45" s="349">
        <v>219917</v>
      </c>
      <c r="F45" s="349">
        <v>220428</v>
      </c>
      <c r="G45" s="349">
        <v>218683</v>
      </c>
      <c r="H45" s="349">
        <v>218498</v>
      </c>
      <c r="I45" s="349">
        <v>218999</v>
      </c>
      <c r="J45" s="349">
        <v>219194</v>
      </c>
      <c r="K45" s="692">
        <v>117.642663690807</v>
      </c>
      <c r="L45" s="319"/>
      <c r="M45" s="633"/>
      <c r="N45" s="390"/>
      <c r="O45" s="1369">
        <f>+(J45/I45-1)*100</f>
        <v>8.9041502472619882E-2</v>
      </c>
      <c r="P45" s="1370"/>
      <c r="Q45" s="1369">
        <f>+(J45/E45-1)*100</f>
        <v>-0.32876039596756446</v>
      </c>
      <c r="R45" s="1369"/>
      <c r="S45" s="1368"/>
      <c r="T45" s="1368"/>
      <c r="U45" s="1368"/>
      <c r="V45" s="1368"/>
      <c r="W45" s="1368"/>
      <c r="X45" s="1368"/>
      <c r="Y45" s="1368"/>
      <c r="Z45" s="1368"/>
      <c r="AA45" s="1368"/>
      <c r="AB45" s="1368"/>
      <c r="AC45" s="1368"/>
      <c r="AD45" s="1368"/>
      <c r="AE45" s="1368"/>
      <c r="AF45" s="1368"/>
      <c r="AG45" s="1368"/>
      <c r="AH45" s="1368"/>
      <c r="AI45" s="1368"/>
      <c r="AJ45" s="1368"/>
      <c r="AK45" s="1374"/>
      <c r="AL45" s="1374"/>
      <c r="AM45" s="1374"/>
      <c r="AN45" s="1374"/>
      <c r="AO45" s="1374"/>
      <c r="AP45" s="1368"/>
      <c r="AQ45" s="1368"/>
    </row>
    <row r="46" spans="1:43" ht="15" customHeight="1" x14ac:dyDescent="0.2">
      <c r="A46" s="370"/>
      <c r="B46" s="432"/>
      <c r="C46" s="94" t="s">
        <v>61</v>
      </c>
      <c r="D46" s="378"/>
      <c r="E46" s="316">
        <v>10466</v>
      </c>
      <c r="F46" s="316">
        <v>10232</v>
      </c>
      <c r="G46" s="316">
        <v>10096</v>
      </c>
      <c r="H46" s="316">
        <v>10001</v>
      </c>
      <c r="I46" s="316">
        <v>9929</v>
      </c>
      <c r="J46" s="316">
        <v>10026</v>
      </c>
      <c r="K46" s="677">
        <v>126.22296299970201</v>
      </c>
      <c r="L46" s="319"/>
      <c r="M46" s="486"/>
      <c r="N46" s="370"/>
      <c r="O46" s="1368"/>
      <c r="P46" s="1368"/>
      <c r="Q46" s="1368"/>
      <c r="R46" s="1368"/>
      <c r="S46" s="1368"/>
      <c r="T46" s="1368"/>
      <c r="U46" s="1368"/>
      <c r="V46" s="1368"/>
      <c r="W46" s="1368"/>
      <c r="X46" s="1368"/>
      <c r="Y46" s="1368"/>
      <c r="Z46" s="1368"/>
      <c r="AA46" s="1368"/>
      <c r="AB46" s="1368"/>
      <c r="AC46" s="1368"/>
      <c r="AD46" s="1368"/>
      <c r="AE46" s="1368"/>
      <c r="AF46" s="1368"/>
      <c r="AG46" s="1368"/>
      <c r="AH46" s="1368"/>
      <c r="AI46" s="1368"/>
      <c r="AJ46" s="1368"/>
      <c r="AK46" s="1374"/>
      <c r="AL46" s="1374"/>
      <c r="AM46" s="1374"/>
      <c r="AN46" s="1374"/>
      <c r="AO46" s="1374"/>
      <c r="AP46" s="1368"/>
      <c r="AQ46" s="1368"/>
    </row>
    <row r="47" spans="1:43" ht="11.65" customHeight="1" x14ac:dyDescent="0.2">
      <c r="A47" s="370"/>
      <c r="B47" s="432"/>
      <c r="C47" s="94" t="s">
        <v>54</v>
      </c>
      <c r="D47" s="378"/>
      <c r="E47" s="316">
        <v>4673</v>
      </c>
      <c r="F47" s="316">
        <v>4629</v>
      </c>
      <c r="G47" s="316">
        <v>4584</v>
      </c>
      <c r="H47" s="316">
        <v>4640</v>
      </c>
      <c r="I47" s="316">
        <v>4677</v>
      </c>
      <c r="J47" s="316">
        <v>4735</v>
      </c>
      <c r="K47" s="677">
        <v>117.490639849937</v>
      </c>
      <c r="L47" s="319"/>
      <c r="M47" s="486"/>
      <c r="N47" s="370"/>
      <c r="O47" s="1368"/>
      <c r="P47" s="1368"/>
      <c r="Q47" s="1368"/>
      <c r="R47" s="1368"/>
      <c r="S47" s="1368"/>
      <c r="T47" s="1368"/>
      <c r="U47" s="1368"/>
      <c r="V47" s="1368"/>
      <c r="W47" s="1368"/>
      <c r="X47" s="1368"/>
      <c r="Y47" s="1368"/>
      <c r="Z47" s="1368"/>
      <c r="AA47" s="1368"/>
      <c r="AB47" s="1368"/>
      <c r="AC47" s="1368"/>
      <c r="AD47" s="1368"/>
      <c r="AE47" s="1368"/>
      <c r="AF47" s="1368"/>
      <c r="AG47" s="1368"/>
      <c r="AH47" s="1368"/>
      <c r="AI47" s="1368"/>
      <c r="AJ47" s="1368"/>
      <c r="AK47" s="1374"/>
      <c r="AL47" s="1374"/>
      <c r="AM47" s="1374"/>
      <c r="AN47" s="1374"/>
      <c r="AO47" s="1374"/>
      <c r="AP47" s="1368"/>
      <c r="AQ47" s="1368"/>
    </row>
    <row r="48" spans="1:43" ht="11.65" customHeight="1" x14ac:dyDescent="0.2">
      <c r="A48" s="370"/>
      <c r="B48" s="432"/>
      <c r="C48" s="94" t="s">
        <v>63</v>
      </c>
      <c r="D48" s="378"/>
      <c r="E48" s="316">
        <v>6575</v>
      </c>
      <c r="F48" s="316">
        <v>6649</v>
      </c>
      <c r="G48" s="316">
        <v>6669</v>
      </c>
      <c r="H48" s="316">
        <v>6675</v>
      </c>
      <c r="I48" s="316">
        <v>6679</v>
      </c>
      <c r="J48" s="316">
        <v>6691</v>
      </c>
      <c r="K48" s="677">
        <v>124.47353887004</v>
      </c>
      <c r="L48" s="319"/>
      <c r="M48" s="486"/>
      <c r="N48" s="370"/>
      <c r="O48" s="1368"/>
      <c r="P48" s="1368"/>
      <c r="Q48" s="1368"/>
      <c r="R48" s="1368"/>
      <c r="S48" s="1368"/>
      <c r="T48" s="1368"/>
      <c r="U48" s="1368"/>
      <c r="V48" s="1368"/>
      <c r="W48" s="1368"/>
      <c r="X48" s="1368"/>
      <c r="Y48" s="1368"/>
      <c r="Z48" s="1368"/>
      <c r="AA48" s="1368"/>
      <c r="AB48" s="1368"/>
      <c r="AC48" s="1368"/>
      <c r="AD48" s="1368"/>
      <c r="AE48" s="1368"/>
      <c r="AF48" s="1368"/>
      <c r="AG48" s="1368"/>
      <c r="AH48" s="1368"/>
      <c r="AI48" s="1368"/>
      <c r="AJ48" s="1368"/>
      <c r="AK48" s="1374"/>
      <c r="AL48" s="1374"/>
      <c r="AM48" s="1374"/>
      <c r="AN48" s="1374"/>
      <c r="AO48" s="1374"/>
      <c r="AP48" s="1368"/>
      <c r="AQ48" s="1368"/>
    </row>
    <row r="49" spans="1:43" ht="11.65" customHeight="1" x14ac:dyDescent="0.2">
      <c r="A49" s="370"/>
      <c r="B49" s="432"/>
      <c r="C49" s="94" t="s">
        <v>65</v>
      </c>
      <c r="D49" s="378"/>
      <c r="E49" s="316">
        <v>2317</v>
      </c>
      <c r="F49" s="316">
        <v>2342</v>
      </c>
      <c r="G49" s="316">
        <v>2338</v>
      </c>
      <c r="H49" s="316">
        <v>2401</v>
      </c>
      <c r="I49" s="316">
        <v>2397</v>
      </c>
      <c r="J49" s="316">
        <v>2359</v>
      </c>
      <c r="K49" s="677">
        <v>122.664470142977</v>
      </c>
      <c r="L49" s="634"/>
      <c r="M49" s="370"/>
      <c r="N49" s="370"/>
      <c r="O49" s="1368"/>
      <c r="P49" s="1368"/>
      <c r="Q49" s="1368"/>
      <c r="R49" s="1368"/>
      <c r="S49" s="1368"/>
      <c r="T49" s="1368"/>
      <c r="U49" s="1368"/>
      <c r="V49" s="1368"/>
      <c r="W49" s="1368"/>
      <c r="X49" s="1368"/>
      <c r="Y49" s="1368"/>
      <c r="Z49" s="1368"/>
      <c r="AA49" s="1368"/>
      <c r="AB49" s="1368"/>
      <c r="AC49" s="1368"/>
      <c r="AD49" s="1368"/>
      <c r="AE49" s="1368"/>
      <c r="AF49" s="1368"/>
      <c r="AG49" s="1368"/>
      <c r="AH49" s="1368"/>
      <c r="AI49" s="1368"/>
      <c r="AJ49" s="1368"/>
      <c r="AK49" s="1374"/>
      <c r="AL49" s="1374"/>
      <c r="AM49" s="1374"/>
      <c r="AN49" s="1374"/>
      <c r="AO49" s="1374"/>
      <c r="AP49" s="1368"/>
      <c r="AQ49" s="1368"/>
    </row>
    <row r="50" spans="1:43" ht="11.65" customHeight="1" x14ac:dyDescent="0.2">
      <c r="A50" s="370"/>
      <c r="B50" s="432"/>
      <c r="C50" s="94" t="s">
        <v>74</v>
      </c>
      <c r="D50" s="378"/>
      <c r="E50" s="316">
        <v>3479</v>
      </c>
      <c r="F50" s="316">
        <v>3496</v>
      </c>
      <c r="G50" s="316">
        <v>3426</v>
      </c>
      <c r="H50" s="316">
        <v>3445</v>
      </c>
      <c r="I50" s="316">
        <v>3493</v>
      </c>
      <c r="J50" s="316">
        <v>3458</v>
      </c>
      <c r="K50" s="677">
        <v>119.73427650028</v>
      </c>
      <c r="L50" s="634"/>
      <c r="M50" s="370"/>
      <c r="N50" s="370"/>
      <c r="O50" s="1368"/>
      <c r="P50" s="1368"/>
      <c r="Q50" s="1368"/>
      <c r="R50" s="1368"/>
      <c r="S50" s="1368"/>
      <c r="T50" s="1368"/>
      <c r="U50" s="1368"/>
      <c r="V50" s="1368"/>
      <c r="W50" s="1368"/>
      <c r="X50" s="1368"/>
      <c r="Y50" s="1368"/>
      <c r="Z50" s="1368"/>
      <c r="AA50" s="1368"/>
      <c r="AB50" s="1368"/>
      <c r="AC50" s="1368"/>
      <c r="AD50" s="1368"/>
      <c r="AE50" s="1368"/>
      <c r="AF50" s="1368"/>
      <c r="AG50" s="1368"/>
      <c r="AH50" s="1368"/>
      <c r="AI50" s="1368"/>
      <c r="AJ50" s="1368"/>
      <c r="AK50" s="1374"/>
      <c r="AL50" s="1374"/>
      <c r="AM50" s="1374"/>
      <c r="AN50" s="1374"/>
      <c r="AO50" s="1374"/>
      <c r="AP50" s="1368"/>
      <c r="AQ50" s="1368"/>
    </row>
    <row r="51" spans="1:43" ht="11.65" customHeight="1" x14ac:dyDescent="0.2">
      <c r="A51" s="370"/>
      <c r="B51" s="432"/>
      <c r="C51" s="94" t="s">
        <v>60</v>
      </c>
      <c r="D51" s="378"/>
      <c r="E51" s="316">
        <v>6306</v>
      </c>
      <c r="F51" s="316">
        <v>6253</v>
      </c>
      <c r="G51" s="316">
        <v>6128</v>
      </c>
      <c r="H51" s="316">
        <v>6085</v>
      </c>
      <c r="I51" s="316">
        <v>6101</v>
      </c>
      <c r="J51" s="316">
        <v>6043</v>
      </c>
      <c r="K51" s="677">
        <v>130.987313359528</v>
      </c>
      <c r="L51" s="634"/>
      <c r="M51" s="370"/>
      <c r="N51" s="370"/>
      <c r="O51" s="1368"/>
      <c r="P51" s="1368"/>
      <c r="Q51" s="1368"/>
      <c r="R51" s="1368"/>
      <c r="S51" s="1368"/>
      <c r="T51" s="1368"/>
      <c r="U51" s="1368"/>
      <c r="V51" s="1368"/>
      <c r="W51" s="1368"/>
      <c r="X51" s="1368"/>
      <c r="Y51" s="1368"/>
      <c r="Z51" s="1368"/>
      <c r="AA51" s="1368"/>
      <c r="AB51" s="1368"/>
      <c r="AC51" s="1368"/>
      <c r="AD51" s="1368"/>
      <c r="AE51" s="1368"/>
      <c r="AF51" s="1368"/>
      <c r="AG51" s="1368"/>
      <c r="AH51" s="1368"/>
      <c r="AI51" s="1368"/>
      <c r="AJ51" s="1368"/>
      <c r="AK51" s="1374"/>
      <c r="AL51" s="1374"/>
      <c r="AM51" s="1374"/>
      <c r="AN51" s="1374"/>
      <c r="AO51" s="1374"/>
      <c r="AP51" s="1368"/>
      <c r="AQ51" s="1368"/>
    </row>
    <row r="52" spans="1:43" ht="11.65" customHeight="1" x14ac:dyDescent="0.2">
      <c r="A52" s="370"/>
      <c r="B52" s="432"/>
      <c r="C52" s="94" t="s">
        <v>55</v>
      </c>
      <c r="D52" s="378"/>
      <c r="E52" s="316">
        <v>3263</v>
      </c>
      <c r="F52" s="316">
        <v>3234</v>
      </c>
      <c r="G52" s="316">
        <v>3181</v>
      </c>
      <c r="H52" s="316">
        <v>3174</v>
      </c>
      <c r="I52" s="316">
        <v>3126</v>
      </c>
      <c r="J52" s="316">
        <v>3143</v>
      </c>
      <c r="K52" s="677">
        <v>114.348026724674</v>
      </c>
      <c r="L52" s="634"/>
      <c r="M52" s="370"/>
      <c r="N52" s="370"/>
      <c r="O52" s="1368"/>
      <c r="P52" s="1368"/>
      <c r="Q52" s="1368"/>
      <c r="R52" s="1368"/>
      <c r="S52" s="1368"/>
      <c r="T52" s="1368"/>
      <c r="U52" s="1368"/>
      <c r="V52" s="1368"/>
      <c r="W52" s="1368"/>
      <c r="X52" s="1368"/>
      <c r="Y52" s="1368"/>
      <c r="Z52" s="1368"/>
      <c r="AA52" s="1368"/>
      <c r="AB52" s="1368"/>
      <c r="AC52" s="1368"/>
      <c r="AD52" s="1368"/>
      <c r="AE52" s="1368"/>
      <c r="AF52" s="1368"/>
      <c r="AG52" s="1368"/>
      <c r="AH52" s="1368"/>
      <c r="AI52" s="1368"/>
      <c r="AJ52" s="1368"/>
      <c r="AK52" s="1368"/>
      <c r="AL52" s="1368"/>
      <c r="AM52" s="1368"/>
      <c r="AN52" s="1368"/>
      <c r="AO52" s="1368"/>
      <c r="AP52" s="1368"/>
      <c r="AQ52" s="1368"/>
    </row>
    <row r="53" spans="1:43" ht="11.65" customHeight="1" x14ac:dyDescent="0.2">
      <c r="A53" s="370"/>
      <c r="B53" s="432"/>
      <c r="C53" s="94" t="s">
        <v>73</v>
      </c>
      <c r="D53" s="378"/>
      <c r="E53" s="316">
        <v>5347</v>
      </c>
      <c r="F53" s="316">
        <v>5371</v>
      </c>
      <c r="G53" s="316">
        <v>5346</v>
      </c>
      <c r="H53" s="316">
        <v>5400</v>
      </c>
      <c r="I53" s="316">
        <v>5541</v>
      </c>
      <c r="J53" s="316">
        <v>5690</v>
      </c>
      <c r="K53" s="677">
        <v>125.674284494536</v>
      </c>
      <c r="L53" s="634"/>
      <c r="M53" s="370"/>
      <c r="N53" s="370"/>
      <c r="O53" s="1368"/>
      <c r="P53" s="1368"/>
      <c r="Q53" s="1368"/>
      <c r="R53" s="1368"/>
      <c r="S53" s="1368"/>
      <c r="T53" s="1368"/>
      <c r="U53" s="1368"/>
      <c r="V53" s="1368"/>
      <c r="W53" s="1368"/>
      <c r="X53" s="1368"/>
      <c r="Y53" s="1368"/>
      <c r="Z53" s="1368"/>
      <c r="AA53" s="1368"/>
      <c r="AB53" s="1368"/>
      <c r="AC53" s="1368"/>
      <c r="AD53" s="1368"/>
      <c r="AE53" s="1368"/>
      <c r="AF53" s="1368"/>
      <c r="AG53" s="1368"/>
      <c r="AH53" s="1368"/>
      <c r="AI53" s="1368"/>
      <c r="AJ53" s="1368"/>
      <c r="AK53" s="1368"/>
      <c r="AL53" s="1368"/>
      <c r="AM53" s="1368"/>
      <c r="AN53" s="1368"/>
      <c r="AO53" s="1368"/>
      <c r="AP53" s="1368"/>
      <c r="AQ53" s="1368"/>
    </row>
    <row r="54" spans="1:43" ht="11.65" customHeight="1" x14ac:dyDescent="0.2">
      <c r="A54" s="370"/>
      <c r="B54" s="432"/>
      <c r="C54" s="94" t="s">
        <v>75</v>
      </c>
      <c r="D54" s="378"/>
      <c r="E54" s="316">
        <v>2810</v>
      </c>
      <c r="F54" s="316">
        <v>2841</v>
      </c>
      <c r="G54" s="316">
        <v>2686</v>
      </c>
      <c r="H54" s="316">
        <v>2730</v>
      </c>
      <c r="I54" s="316">
        <v>2810</v>
      </c>
      <c r="J54" s="316">
        <v>2768</v>
      </c>
      <c r="K54" s="677">
        <v>119.425125397386</v>
      </c>
      <c r="L54" s="634"/>
      <c r="M54" s="370"/>
      <c r="N54" s="370"/>
      <c r="O54" s="1368"/>
      <c r="P54" s="1368"/>
      <c r="Q54" s="1368"/>
      <c r="R54" s="1368"/>
      <c r="S54" s="1368"/>
      <c r="T54" s="1368"/>
      <c r="U54" s="1368"/>
      <c r="V54" s="1368"/>
      <c r="W54" s="1368"/>
      <c r="X54" s="1368"/>
      <c r="Y54" s="1368"/>
      <c r="Z54" s="1368"/>
      <c r="AA54" s="1368"/>
      <c r="AB54" s="1368"/>
      <c r="AC54" s="1368"/>
      <c r="AD54" s="1368"/>
      <c r="AE54" s="1368"/>
      <c r="AF54" s="1368"/>
      <c r="AG54" s="1368"/>
      <c r="AH54" s="1368"/>
      <c r="AI54" s="1368"/>
      <c r="AJ54" s="1368"/>
      <c r="AK54" s="1368"/>
      <c r="AL54" s="1368"/>
      <c r="AM54" s="1368"/>
      <c r="AN54" s="1368"/>
      <c r="AO54" s="1368"/>
      <c r="AP54" s="1368"/>
      <c r="AQ54" s="1368"/>
    </row>
    <row r="55" spans="1:43" ht="11.65" customHeight="1" x14ac:dyDescent="0.2">
      <c r="A55" s="370"/>
      <c r="B55" s="432"/>
      <c r="C55" s="94" t="s">
        <v>59</v>
      </c>
      <c r="D55" s="378"/>
      <c r="E55" s="316">
        <v>3860</v>
      </c>
      <c r="F55" s="316">
        <v>3904</v>
      </c>
      <c r="G55" s="316">
        <v>3863</v>
      </c>
      <c r="H55" s="316">
        <v>3826</v>
      </c>
      <c r="I55" s="316">
        <v>3837</v>
      </c>
      <c r="J55" s="316">
        <v>3834</v>
      </c>
      <c r="K55" s="677">
        <v>124.671531969309</v>
      </c>
      <c r="L55" s="634"/>
      <c r="M55" s="370"/>
      <c r="N55" s="370"/>
      <c r="O55" s="1368"/>
      <c r="P55" s="1368"/>
      <c r="Q55" s="1368"/>
      <c r="R55" s="1368"/>
      <c r="S55" s="1368"/>
      <c r="T55" s="1368"/>
      <c r="U55" s="1368"/>
      <c r="V55" s="1368"/>
      <c r="W55" s="1368"/>
      <c r="X55" s="1368"/>
      <c r="Y55" s="1368"/>
      <c r="Z55" s="1368"/>
      <c r="AA55" s="1368"/>
      <c r="AB55" s="1368"/>
      <c r="AC55" s="1368"/>
      <c r="AD55" s="1368"/>
      <c r="AE55" s="1368"/>
      <c r="AF55" s="1368"/>
      <c r="AG55" s="1368"/>
      <c r="AH55" s="1368"/>
      <c r="AI55" s="1368"/>
      <c r="AJ55" s="1368"/>
      <c r="AK55" s="1368"/>
      <c r="AL55" s="1368"/>
      <c r="AM55" s="1368"/>
      <c r="AN55" s="1368"/>
      <c r="AO55" s="1368"/>
      <c r="AP55" s="1368"/>
      <c r="AQ55" s="1368"/>
    </row>
    <row r="56" spans="1:43" ht="11.65" customHeight="1" x14ac:dyDescent="0.2">
      <c r="A56" s="370"/>
      <c r="B56" s="432"/>
      <c r="C56" s="94" t="s">
        <v>58</v>
      </c>
      <c r="D56" s="378"/>
      <c r="E56" s="316">
        <v>40281</v>
      </c>
      <c r="F56" s="316">
        <v>40398</v>
      </c>
      <c r="G56" s="316">
        <v>39990</v>
      </c>
      <c r="H56" s="316">
        <v>40057</v>
      </c>
      <c r="I56" s="316">
        <v>40279</v>
      </c>
      <c r="J56" s="316">
        <v>40288</v>
      </c>
      <c r="K56" s="677">
        <v>120.120324557533</v>
      </c>
      <c r="L56" s="634"/>
      <c r="M56" s="370"/>
      <c r="N56" s="370"/>
      <c r="O56" s="1368"/>
      <c r="P56" s="1368"/>
      <c r="Q56" s="1368"/>
      <c r="R56" s="1368"/>
      <c r="S56" s="1368"/>
      <c r="T56" s="1368"/>
      <c r="U56" s="1368"/>
      <c r="V56" s="1368"/>
      <c r="W56" s="1368"/>
      <c r="X56" s="1368"/>
      <c r="Y56" s="1368"/>
      <c r="Z56" s="1368"/>
      <c r="AA56" s="1368"/>
      <c r="AB56" s="1368"/>
      <c r="AC56" s="1368"/>
      <c r="AD56" s="1368"/>
      <c r="AE56" s="1368"/>
      <c r="AF56" s="1368"/>
      <c r="AG56" s="1368"/>
      <c r="AH56" s="1368"/>
      <c r="AI56" s="1368"/>
      <c r="AJ56" s="1368"/>
      <c r="AK56" s="1368"/>
      <c r="AL56" s="1368"/>
      <c r="AM56" s="1368"/>
      <c r="AN56" s="1368"/>
      <c r="AO56" s="1368"/>
      <c r="AP56" s="1368"/>
      <c r="AQ56" s="1368"/>
    </row>
    <row r="57" spans="1:43" ht="11.65" customHeight="1" x14ac:dyDescent="0.2">
      <c r="A57" s="370"/>
      <c r="B57" s="432"/>
      <c r="C57" s="94" t="s">
        <v>56</v>
      </c>
      <c r="D57" s="378"/>
      <c r="E57" s="316">
        <v>3271</v>
      </c>
      <c r="F57" s="316">
        <v>3255</v>
      </c>
      <c r="G57" s="316">
        <v>3058</v>
      </c>
      <c r="H57" s="316">
        <v>3173</v>
      </c>
      <c r="I57" s="316">
        <v>3221</v>
      </c>
      <c r="J57" s="316">
        <v>3254</v>
      </c>
      <c r="K57" s="677">
        <v>119.276162790698</v>
      </c>
      <c r="L57" s="634"/>
      <c r="M57" s="370"/>
      <c r="N57" s="370"/>
      <c r="O57" s="1368"/>
      <c r="P57" s="1368"/>
      <c r="Q57" s="1368"/>
      <c r="R57" s="1368"/>
      <c r="S57" s="1368"/>
      <c r="T57" s="1368"/>
      <c r="U57" s="1368"/>
      <c r="V57" s="1368"/>
      <c r="W57" s="1368"/>
      <c r="X57" s="1368"/>
      <c r="Y57" s="1368"/>
      <c r="Z57" s="1368"/>
      <c r="AA57" s="1368"/>
      <c r="AB57" s="1368"/>
      <c r="AC57" s="1368"/>
      <c r="AD57" s="1368"/>
      <c r="AE57" s="1368"/>
      <c r="AF57" s="1368"/>
      <c r="AG57" s="1368"/>
      <c r="AH57" s="1368"/>
      <c r="AI57" s="1368"/>
      <c r="AJ57" s="1368"/>
      <c r="AK57" s="1368"/>
      <c r="AL57" s="1368"/>
      <c r="AM57" s="1368"/>
      <c r="AN57" s="1368"/>
      <c r="AO57" s="1368"/>
      <c r="AP57" s="1368"/>
      <c r="AQ57" s="1368"/>
    </row>
    <row r="58" spans="1:43" ht="11.65" customHeight="1" x14ac:dyDescent="0.2">
      <c r="A58" s="370"/>
      <c r="B58" s="432"/>
      <c r="C58" s="94" t="s">
        <v>62</v>
      </c>
      <c r="D58" s="378"/>
      <c r="E58" s="316">
        <v>63795</v>
      </c>
      <c r="F58" s="316">
        <v>63918</v>
      </c>
      <c r="G58" s="316">
        <v>63707</v>
      </c>
      <c r="H58" s="316">
        <v>63370</v>
      </c>
      <c r="I58" s="316">
        <v>63040</v>
      </c>
      <c r="J58" s="316">
        <v>62735</v>
      </c>
      <c r="K58" s="677">
        <v>118.94266741477099</v>
      </c>
      <c r="L58" s="634"/>
      <c r="M58" s="370"/>
      <c r="N58" s="370"/>
      <c r="O58" s="1368"/>
      <c r="P58" s="1368"/>
      <c r="Q58" s="1368"/>
      <c r="R58" s="1368"/>
      <c r="S58" s="1368"/>
      <c r="T58" s="1368"/>
      <c r="U58" s="1368"/>
      <c r="V58" s="1368"/>
      <c r="W58" s="1368"/>
      <c r="X58" s="1368"/>
      <c r="Y58" s="1368"/>
      <c r="Z58" s="1368"/>
      <c r="AA58" s="1368"/>
      <c r="AB58" s="1368"/>
      <c r="AC58" s="1368"/>
      <c r="AD58" s="1368"/>
      <c r="AE58" s="1368"/>
      <c r="AF58" s="1368"/>
      <c r="AG58" s="1368"/>
      <c r="AH58" s="1368"/>
      <c r="AI58" s="1368"/>
      <c r="AJ58" s="1368"/>
      <c r="AK58" s="1368"/>
      <c r="AL58" s="1368"/>
      <c r="AM58" s="1368"/>
      <c r="AN58" s="1368"/>
      <c r="AO58" s="1368"/>
      <c r="AP58" s="1368"/>
      <c r="AQ58" s="1368"/>
    </row>
    <row r="59" spans="1:43" ht="11.65" customHeight="1" x14ac:dyDescent="0.2">
      <c r="A59" s="370"/>
      <c r="B59" s="432"/>
      <c r="C59" s="94" t="s">
        <v>78</v>
      </c>
      <c r="D59" s="378"/>
      <c r="E59" s="316">
        <v>5497</v>
      </c>
      <c r="F59" s="316">
        <v>5645</v>
      </c>
      <c r="G59" s="316">
        <v>5658</v>
      </c>
      <c r="H59" s="316">
        <v>5582</v>
      </c>
      <c r="I59" s="316">
        <v>5676</v>
      </c>
      <c r="J59" s="316">
        <v>5703</v>
      </c>
      <c r="K59" s="677">
        <v>118.710022214627</v>
      </c>
      <c r="L59" s="634"/>
      <c r="M59" s="370"/>
      <c r="N59" s="370"/>
      <c r="O59" s="1368"/>
      <c r="P59" s="1368"/>
      <c r="Q59" s="1368"/>
      <c r="R59" s="1368"/>
      <c r="S59" s="1368"/>
      <c r="T59" s="1368"/>
      <c r="U59" s="1368"/>
      <c r="V59" s="1368"/>
      <c r="W59" s="1368"/>
      <c r="X59" s="1368"/>
      <c r="Y59" s="1368"/>
      <c r="Z59" s="1368"/>
      <c r="AA59" s="1368"/>
      <c r="AB59" s="1368"/>
      <c r="AC59" s="1368"/>
      <c r="AD59" s="1368"/>
      <c r="AE59" s="1368"/>
      <c r="AF59" s="1368"/>
      <c r="AG59" s="1368"/>
      <c r="AH59" s="1368"/>
      <c r="AI59" s="1368"/>
      <c r="AJ59" s="1368"/>
      <c r="AK59" s="1368"/>
      <c r="AL59" s="1368"/>
      <c r="AM59" s="1368"/>
      <c r="AN59" s="1368"/>
      <c r="AO59" s="1368"/>
      <c r="AP59" s="1368"/>
      <c r="AQ59" s="1368"/>
    </row>
    <row r="60" spans="1:43" ht="11.65" customHeight="1" x14ac:dyDescent="0.2">
      <c r="A60" s="370"/>
      <c r="B60" s="432"/>
      <c r="C60" s="94" t="s">
        <v>57</v>
      </c>
      <c r="D60" s="378"/>
      <c r="E60" s="316">
        <v>20438</v>
      </c>
      <c r="F60" s="316">
        <v>20456</v>
      </c>
      <c r="G60" s="316">
        <v>20455</v>
      </c>
      <c r="H60" s="316">
        <v>20417</v>
      </c>
      <c r="I60" s="316">
        <v>20469</v>
      </c>
      <c r="J60" s="316">
        <v>20633</v>
      </c>
      <c r="K60" s="677">
        <v>121.317878115559</v>
      </c>
      <c r="L60" s="634"/>
      <c r="M60" s="370"/>
      <c r="N60" s="370"/>
      <c r="O60" s="1368"/>
      <c r="P60" s="1368"/>
      <c r="Q60" s="1368"/>
      <c r="R60" s="1368"/>
      <c r="S60" s="1368"/>
      <c r="T60" s="1368"/>
      <c r="U60" s="1368"/>
      <c r="V60" s="1368"/>
      <c r="W60" s="1368"/>
      <c r="X60" s="1368"/>
      <c r="Y60" s="1368"/>
      <c r="Z60" s="1368"/>
      <c r="AA60" s="1368"/>
      <c r="AB60" s="1368"/>
      <c r="AC60" s="1368"/>
      <c r="AD60" s="1368"/>
      <c r="AE60" s="1368"/>
      <c r="AF60" s="1368"/>
      <c r="AG60" s="1368"/>
      <c r="AH60" s="1368"/>
      <c r="AI60" s="1368"/>
      <c r="AJ60" s="1368"/>
      <c r="AK60" s="1368"/>
      <c r="AL60" s="1368"/>
      <c r="AM60" s="1368"/>
      <c r="AN60" s="1368"/>
      <c r="AO60" s="1368"/>
      <c r="AP60" s="1368"/>
      <c r="AQ60" s="1368"/>
    </row>
    <row r="61" spans="1:43" ht="11.65" customHeight="1" x14ac:dyDescent="0.2">
      <c r="A61" s="370"/>
      <c r="B61" s="432"/>
      <c r="C61" s="94" t="s">
        <v>64</v>
      </c>
      <c r="D61" s="378"/>
      <c r="E61" s="316">
        <v>2115</v>
      </c>
      <c r="F61" s="316">
        <v>2117</v>
      </c>
      <c r="G61" s="316">
        <v>2082</v>
      </c>
      <c r="H61" s="316">
        <v>2107</v>
      </c>
      <c r="I61" s="316">
        <v>2126</v>
      </c>
      <c r="J61" s="316">
        <v>2186</v>
      </c>
      <c r="K61" s="677">
        <v>128.37271906052399</v>
      </c>
      <c r="L61" s="634"/>
      <c r="M61" s="370"/>
      <c r="N61" s="370"/>
      <c r="O61" s="1368"/>
      <c r="P61" s="1368"/>
      <c r="Q61" s="1368"/>
      <c r="R61" s="1368"/>
      <c r="S61" s="1368"/>
      <c r="T61" s="1368"/>
      <c r="U61" s="1368"/>
      <c r="V61" s="1368"/>
      <c r="W61" s="1368"/>
      <c r="X61" s="1368"/>
      <c r="Y61" s="1368"/>
      <c r="Z61" s="1368"/>
      <c r="AA61" s="1368"/>
      <c r="AB61" s="1368"/>
      <c r="AC61" s="1368"/>
      <c r="AD61" s="1368"/>
      <c r="AE61" s="1368"/>
      <c r="AF61" s="1368"/>
      <c r="AG61" s="1368"/>
      <c r="AH61" s="1368"/>
      <c r="AI61" s="1368"/>
      <c r="AJ61" s="1368"/>
      <c r="AK61" s="1368"/>
      <c r="AL61" s="1368"/>
      <c r="AM61" s="1368"/>
      <c r="AN61" s="1368"/>
      <c r="AO61" s="1368"/>
      <c r="AP61" s="1368"/>
      <c r="AQ61" s="1368"/>
    </row>
    <row r="62" spans="1:43" ht="11.65" customHeight="1" x14ac:dyDescent="0.2">
      <c r="A62" s="370"/>
      <c r="B62" s="432"/>
      <c r="C62" s="94" t="s">
        <v>66</v>
      </c>
      <c r="D62" s="378"/>
      <c r="E62" s="316">
        <v>5506</v>
      </c>
      <c r="F62" s="316">
        <v>5589</v>
      </c>
      <c r="G62" s="316">
        <v>5622</v>
      </c>
      <c r="H62" s="316">
        <v>5587</v>
      </c>
      <c r="I62" s="316">
        <v>5651</v>
      </c>
      <c r="J62" s="316">
        <v>5708</v>
      </c>
      <c r="K62" s="677">
        <v>124.73635828135799</v>
      </c>
      <c r="L62" s="634"/>
      <c r="M62" s="370"/>
      <c r="N62" s="370"/>
      <c r="O62" s="1368"/>
      <c r="P62" s="1376">
        <f>71424/J45*100</f>
        <v>32.58483352646514</v>
      </c>
      <c r="Q62" s="1368"/>
      <c r="R62" s="1368"/>
      <c r="S62" s="1368"/>
      <c r="T62" s="1368"/>
      <c r="U62" s="1368"/>
      <c r="V62" s="1368"/>
      <c r="W62" s="1368"/>
      <c r="X62" s="1368"/>
      <c r="Y62" s="1368"/>
      <c r="Z62" s="1368"/>
      <c r="AA62" s="1368"/>
      <c r="AB62" s="1368"/>
      <c r="AC62" s="1368"/>
      <c r="AD62" s="1368"/>
      <c r="AE62" s="1368"/>
      <c r="AF62" s="1368"/>
      <c r="AG62" s="1368"/>
      <c r="AH62" s="1368"/>
      <c r="AI62" s="1368"/>
      <c r="AJ62" s="1368"/>
      <c r="AK62" s="1368"/>
      <c r="AL62" s="1368"/>
      <c r="AM62" s="1368"/>
      <c r="AN62" s="1368"/>
      <c r="AO62" s="1368"/>
      <c r="AP62" s="1368"/>
      <c r="AQ62" s="1368"/>
    </row>
    <row r="63" spans="1:43" ht="11.65" customHeight="1" x14ac:dyDescent="0.2">
      <c r="A63" s="370"/>
      <c r="B63" s="432"/>
      <c r="C63" s="94" t="s">
        <v>76</v>
      </c>
      <c r="D63" s="378"/>
      <c r="E63" s="316">
        <v>7449</v>
      </c>
      <c r="F63" s="316">
        <v>7498</v>
      </c>
      <c r="G63" s="316">
        <v>7351</v>
      </c>
      <c r="H63" s="316">
        <v>7195</v>
      </c>
      <c r="I63" s="316">
        <v>7188</v>
      </c>
      <c r="J63" s="316">
        <v>7117</v>
      </c>
      <c r="K63" s="677">
        <v>123.06767201674801</v>
      </c>
      <c r="L63" s="634"/>
      <c r="M63" s="370"/>
      <c r="N63" s="370"/>
      <c r="O63" s="1368"/>
      <c r="P63" s="1368"/>
      <c r="Q63" s="1368"/>
      <c r="R63" s="1368"/>
      <c r="S63" s="1368"/>
      <c r="T63" s="1368"/>
      <c r="U63" s="1368"/>
      <c r="V63" s="1368"/>
      <c r="W63" s="1368"/>
      <c r="X63" s="1368"/>
      <c r="Y63" s="1368"/>
      <c r="Z63" s="1368"/>
      <c r="AA63" s="1368"/>
      <c r="AB63" s="1368"/>
      <c r="AC63" s="1368"/>
      <c r="AD63" s="1368"/>
      <c r="AE63" s="1368"/>
      <c r="AF63" s="1368"/>
      <c r="AG63" s="1368"/>
      <c r="AH63" s="1368"/>
      <c r="AI63" s="1368"/>
      <c r="AJ63" s="1368"/>
      <c r="AK63" s="1368"/>
      <c r="AL63" s="1368"/>
      <c r="AM63" s="1368"/>
      <c r="AN63" s="1368"/>
      <c r="AO63" s="1368"/>
      <c r="AP63" s="1368"/>
      <c r="AQ63" s="1368"/>
    </row>
    <row r="64" spans="1:43" ht="11.25" customHeight="1" x14ac:dyDescent="0.2">
      <c r="A64" s="370"/>
      <c r="B64" s="432"/>
      <c r="C64" s="94" t="s">
        <v>129</v>
      </c>
      <c r="D64" s="378"/>
      <c r="E64" s="316">
        <v>17821</v>
      </c>
      <c r="F64" s="316">
        <v>17833</v>
      </c>
      <c r="G64" s="316">
        <v>17637</v>
      </c>
      <c r="H64" s="316">
        <v>17764</v>
      </c>
      <c r="I64" s="316">
        <v>17812</v>
      </c>
      <c r="J64" s="316">
        <v>17751</v>
      </c>
      <c r="K64" s="677">
        <v>85.863338495789407</v>
      </c>
      <c r="L64" s="634"/>
      <c r="M64" s="370"/>
      <c r="N64" s="370"/>
    </row>
    <row r="65" spans="1:15" ht="11.65" customHeight="1" x14ac:dyDescent="0.2">
      <c r="A65" s="370"/>
      <c r="B65" s="432"/>
      <c r="C65" s="94" t="s">
        <v>130</v>
      </c>
      <c r="D65" s="378"/>
      <c r="E65" s="316">
        <v>4648</v>
      </c>
      <c r="F65" s="316">
        <v>4771</v>
      </c>
      <c r="G65" s="316">
        <v>4814</v>
      </c>
      <c r="H65" s="316">
        <v>4875</v>
      </c>
      <c r="I65" s="316">
        <v>4947</v>
      </c>
      <c r="J65" s="316">
        <v>5072</v>
      </c>
      <c r="K65" s="677">
        <v>113.39175897035901</v>
      </c>
      <c r="L65" s="634"/>
      <c r="M65" s="370"/>
      <c r="N65" s="370"/>
    </row>
    <row r="66" spans="1:15" s="637" customFormat="1" ht="7.5" customHeight="1" x14ac:dyDescent="0.15">
      <c r="A66" s="635"/>
      <c r="B66" s="636"/>
      <c r="C66" s="1616" t="str">
        <f>CONCATENATE("notas: dados sujeitos a atualizações"".")</f>
        <v>notas: dados sujeitos a atualizações".</v>
      </c>
      <c r="D66" s="1616"/>
      <c r="E66" s="1616"/>
      <c r="F66" s="1616"/>
      <c r="G66" s="1616"/>
      <c r="H66" s="1616"/>
      <c r="I66" s="1616"/>
      <c r="J66" s="1616"/>
      <c r="K66" s="1616"/>
      <c r="L66" s="1616"/>
      <c r="M66" s="975"/>
      <c r="N66" s="975"/>
      <c r="O66" s="975"/>
    </row>
    <row r="67" spans="1:15" ht="9" customHeight="1" x14ac:dyDescent="0.2">
      <c r="A67" s="370"/>
      <c r="B67" s="639"/>
      <c r="C67" s="640" t="s">
        <v>484</v>
      </c>
      <c r="D67" s="378"/>
      <c r="E67" s="638"/>
      <c r="F67" s="638"/>
      <c r="G67" s="638"/>
      <c r="H67" s="638"/>
      <c r="I67" s="641"/>
      <c r="J67" s="538"/>
      <c r="K67" s="538"/>
      <c r="L67" s="538"/>
      <c r="M67" s="486"/>
      <c r="N67" s="370"/>
    </row>
    <row r="68" spans="1:15" ht="13.5" customHeight="1" x14ac:dyDescent="0.2">
      <c r="A68" s="370"/>
      <c r="B68" s="636"/>
      <c r="C68" s="437" t="s">
        <v>416</v>
      </c>
      <c r="D68" s="378"/>
      <c r="E68" s="638"/>
      <c r="F68" s="638"/>
      <c r="G68" s="638"/>
      <c r="H68" s="638"/>
      <c r="I68" s="413" t="s">
        <v>133</v>
      </c>
      <c r="J68" s="538"/>
      <c r="K68" s="538"/>
      <c r="L68" s="538"/>
      <c r="M68" s="486"/>
      <c r="N68" s="370"/>
    </row>
    <row r="69" spans="1:15" ht="13.5" customHeight="1" x14ac:dyDescent="0.2">
      <c r="A69" s="370"/>
      <c r="B69" s="642">
        <v>18</v>
      </c>
      <c r="C69" s="1609">
        <v>43497</v>
      </c>
      <c r="D69" s="1609"/>
      <c r="E69" s="1609"/>
      <c r="F69" s="1609"/>
      <c r="G69" s="380"/>
      <c r="H69" s="380"/>
      <c r="I69" s="380"/>
      <c r="J69" s="380"/>
      <c r="K69" s="380"/>
      <c r="L69" s="380"/>
      <c r="M69" s="380"/>
      <c r="N69" s="380"/>
    </row>
  </sheetData>
  <mergeCells count="13">
    <mergeCell ref="L1:M1"/>
    <mergeCell ref="B2:D2"/>
    <mergeCell ref="C4:L4"/>
    <mergeCell ref="C5:D6"/>
    <mergeCell ref="K6:K7"/>
    <mergeCell ref="E6:I6"/>
    <mergeCell ref="C69:F69"/>
    <mergeCell ref="C41:L41"/>
    <mergeCell ref="C42:D43"/>
    <mergeCell ref="K43:K44"/>
    <mergeCell ref="G30:J30"/>
    <mergeCell ref="C66:L66"/>
    <mergeCell ref="E43:I43"/>
  </mergeCells>
  <conditionalFormatting sqref="F7:G7">
    <cfRule type="cellIs" dxfId="12" priority="7" operator="equal">
      <formula>"jan."</formula>
    </cfRule>
  </conditionalFormatting>
  <conditionalFormatting sqref="H7:J7">
    <cfRule type="cellIs" dxfId="11" priority="4" operator="equal">
      <formula>"jan."</formula>
    </cfRule>
  </conditionalFormatting>
  <conditionalFormatting sqref="E44:G44">
    <cfRule type="cellIs" dxfId="10" priority="3" operator="equal">
      <formula>"jan."</formula>
    </cfRule>
  </conditionalFormatting>
  <conditionalFormatting sqref="H44:J44">
    <cfRule type="cellIs" dxfId="9" priority="2" operator="equal">
      <formula>"jan."</formula>
    </cfRule>
  </conditionalFormatting>
  <conditionalFormatting sqref="E7">
    <cfRule type="cellIs" dxfId="8" priority="1" operator="equal">
      <formula>"jan."</formula>
    </cfRule>
  </conditionalFormatting>
  <printOptions horizontalCentered="1"/>
  <pageMargins left="0.19685039370078741" right="0.19685039370078741" top="0.19685039370078741" bottom="0.19685039370078741" header="0" footer="0"/>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Drop Down 1">
              <controlPr defaultSize="0" autoLine="0" autoPict="0">
                <anchor moveWithCells="1">
                  <from>
                    <xdr:col>4</xdr:col>
                    <xdr:colOff>76200</xdr:colOff>
                    <xdr:row>27</xdr:row>
                    <xdr:rowOff>142875</xdr:rowOff>
                  </from>
                  <to>
                    <xdr:col>6</xdr:col>
                    <xdr:colOff>114300</xdr:colOff>
                    <xdr:row>29</xdr:row>
                    <xdr:rowOff>133350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pageSetUpPr fitToPage="1"/>
  </sheetPr>
  <dimension ref="A1:AF81"/>
  <sheetViews>
    <sheetView zoomScaleNormal="100" workbookViewId="0"/>
  </sheetViews>
  <sheetFormatPr defaultRowHeight="12.75" x14ac:dyDescent="0.2"/>
  <cols>
    <col min="1" max="1" width="1" style="375" customWidth="1"/>
    <col min="2" max="2" width="2.5703125" style="375" customWidth="1"/>
    <col min="3" max="3" width="1.140625" style="375" customWidth="1"/>
    <col min="4" max="4" width="24.28515625" style="375" customWidth="1"/>
    <col min="5" max="10" width="7.5703125" style="386" customWidth="1"/>
    <col min="11" max="11" width="7.5703125" style="415" customWidth="1"/>
    <col min="12" max="12" width="7.5703125" style="386" customWidth="1"/>
    <col min="13" max="13" width="7.7109375" style="415" customWidth="1"/>
    <col min="14" max="14" width="2.5703125" style="375" customWidth="1"/>
    <col min="15" max="15" width="1" style="375" customWidth="1"/>
    <col min="16" max="16384" width="9.140625" style="375"/>
  </cols>
  <sheetData>
    <row r="1" spans="1:15" ht="13.5" customHeight="1" x14ac:dyDescent="0.2">
      <c r="A1" s="370"/>
      <c r="B1" s="1624" t="s">
        <v>326</v>
      </c>
      <c r="C1" s="1624"/>
      <c r="D1" s="1624"/>
      <c r="E1" s="372"/>
      <c r="F1" s="372"/>
      <c r="G1" s="372"/>
      <c r="H1" s="372"/>
      <c r="I1" s="372"/>
      <c r="J1" s="373"/>
      <c r="K1" s="1031"/>
      <c r="L1" s="1031"/>
      <c r="M1" s="1031"/>
      <c r="N1" s="374"/>
      <c r="O1" s="370"/>
    </row>
    <row r="2" spans="1:15" ht="6" customHeight="1" x14ac:dyDescent="0.2">
      <c r="A2" s="370"/>
      <c r="B2" s="1625"/>
      <c r="C2" s="1625"/>
      <c r="D2" s="1625"/>
      <c r="E2" s="376"/>
      <c r="F2" s="377"/>
      <c r="G2" s="377"/>
      <c r="H2" s="377"/>
      <c r="I2" s="377"/>
      <c r="J2" s="377"/>
      <c r="K2" s="378"/>
      <c r="L2" s="377"/>
      <c r="M2" s="378"/>
      <c r="N2" s="379"/>
      <c r="O2" s="370"/>
    </row>
    <row r="3" spans="1:15" ht="13.5" customHeight="1" thickBot="1" x14ac:dyDescent="0.25">
      <c r="A3" s="370"/>
      <c r="B3" s="380"/>
      <c r="C3" s="380"/>
      <c r="D3" s="380"/>
      <c r="E3" s="377"/>
      <c r="F3" s="377"/>
      <c r="G3" s="377"/>
      <c r="H3" s="377"/>
      <c r="I3" s="377" t="s">
        <v>34</v>
      </c>
      <c r="J3" s="377"/>
      <c r="K3" s="679"/>
      <c r="L3" s="377"/>
      <c r="M3" s="949" t="s">
        <v>72</v>
      </c>
      <c r="N3" s="381"/>
      <c r="O3" s="370"/>
    </row>
    <row r="4" spans="1:15" s="384" customFormat="1" ht="13.5" customHeight="1" thickBot="1" x14ac:dyDescent="0.25">
      <c r="A4" s="382"/>
      <c r="B4" s="383"/>
      <c r="C4" s="1626" t="s">
        <v>0</v>
      </c>
      <c r="D4" s="1627"/>
      <c r="E4" s="1627"/>
      <c r="F4" s="1627"/>
      <c r="G4" s="1627"/>
      <c r="H4" s="1627"/>
      <c r="I4" s="1627"/>
      <c r="J4" s="1627"/>
      <c r="K4" s="1627"/>
      <c r="L4" s="1627"/>
      <c r="M4" s="1628"/>
      <c r="N4" s="381"/>
      <c r="O4" s="370"/>
    </row>
    <row r="5" spans="1:15" ht="4.5" customHeight="1" x14ac:dyDescent="0.2">
      <c r="A5" s="370"/>
      <c r="B5" s="380"/>
      <c r="C5" s="1504" t="s">
        <v>77</v>
      </c>
      <c r="D5" s="1504"/>
      <c r="F5" s="762"/>
      <c r="G5" s="762"/>
      <c r="H5" s="762"/>
      <c r="I5" s="387"/>
      <c r="J5" s="387"/>
      <c r="K5" s="387"/>
      <c r="L5" s="387"/>
      <c r="M5" s="387"/>
      <c r="N5" s="381"/>
      <c r="O5" s="370"/>
    </row>
    <row r="6" spans="1:15" ht="12" customHeight="1" x14ac:dyDescent="0.2">
      <c r="A6" s="370"/>
      <c r="B6" s="380"/>
      <c r="C6" s="1504"/>
      <c r="D6" s="1504"/>
      <c r="E6" s="1629">
        <v>2018</v>
      </c>
      <c r="F6" s="1629"/>
      <c r="G6" s="1629"/>
      <c r="H6" s="1629"/>
      <c r="I6" s="1629"/>
      <c r="J6" s="1629"/>
      <c r="K6" s="1629"/>
      <c r="L6" s="1629"/>
      <c r="M6" s="1245">
        <v>2019</v>
      </c>
      <c r="N6" s="381"/>
      <c r="O6" s="370"/>
    </row>
    <row r="7" spans="1:15" s="384" customFormat="1" ht="12.75" customHeight="1" x14ac:dyDescent="0.2">
      <c r="A7" s="382"/>
      <c r="B7" s="383"/>
      <c r="C7" s="389"/>
      <c r="D7" s="389"/>
      <c r="E7" s="748" t="s">
        <v>100</v>
      </c>
      <c r="F7" s="748" t="s">
        <v>99</v>
      </c>
      <c r="G7" s="749" t="s">
        <v>98</v>
      </c>
      <c r="H7" s="749" t="s">
        <v>97</v>
      </c>
      <c r="I7" s="748" t="s">
        <v>96</v>
      </c>
      <c r="J7" s="749" t="s">
        <v>95</v>
      </c>
      <c r="K7" s="749" t="s">
        <v>94</v>
      </c>
      <c r="L7" s="749" t="s">
        <v>93</v>
      </c>
      <c r="M7" s="749" t="s">
        <v>92</v>
      </c>
      <c r="N7" s="381"/>
      <c r="O7" s="370"/>
    </row>
    <row r="8" spans="1:15" s="393" customFormat="1" ht="11.25" customHeight="1" x14ac:dyDescent="0.2">
      <c r="A8" s="390"/>
      <c r="B8" s="391"/>
      <c r="C8" s="1623" t="s">
        <v>467</v>
      </c>
      <c r="D8" s="1623"/>
      <c r="E8" s="392"/>
      <c r="F8" s="392"/>
      <c r="G8" s="392"/>
      <c r="H8" s="392"/>
      <c r="I8" s="392"/>
      <c r="J8" s="392"/>
      <c r="K8" s="392"/>
      <c r="L8" s="392"/>
      <c r="M8" s="392"/>
      <c r="N8" s="381"/>
      <c r="O8" s="370"/>
    </row>
    <row r="9" spans="1:15" ht="10.5" customHeight="1" x14ac:dyDescent="0.2">
      <c r="A9" s="370"/>
      <c r="B9" s="941"/>
      <c r="C9" s="936" t="s">
        <v>134</v>
      </c>
      <c r="D9" s="942"/>
      <c r="E9" s="943">
        <v>175384</v>
      </c>
      <c r="F9" s="943">
        <v>175057</v>
      </c>
      <c r="G9" s="943">
        <v>174912</v>
      </c>
      <c r="H9" s="943">
        <v>174581</v>
      </c>
      <c r="I9" s="943">
        <v>173763</v>
      </c>
      <c r="J9" s="943">
        <v>174278</v>
      </c>
      <c r="K9" s="943">
        <v>175204</v>
      </c>
      <c r="L9" s="943">
        <v>176143</v>
      </c>
      <c r="M9" s="943">
        <v>176783</v>
      </c>
      <c r="N9" s="381"/>
      <c r="O9" s="370"/>
    </row>
    <row r="10" spans="1:15" ht="10.5" customHeight="1" x14ac:dyDescent="0.2">
      <c r="A10" s="370"/>
      <c r="B10" s="941"/>
      <c r="C10" s="936"/>
      <c r="D10" s="944" t="s">
        <v>71</v>
      </c>
      <c r="E10" s="945">
        <v>91617</v>
      </c>
      <c r="F10" s="945">
        <v>91524</v>
      </c>
      <c r="G10" s="945">
        <v>91525</v>
      </c>
      <c r="H10" s="945">
        <v>91336</v>
      </c>
      <c r="I10" s="945">
        <v>90932</v>
      </c>
      <c r="J10" s="945">
        <v>91188</v>
      </c>
      <c r="K10" s="945">
        <v>91650</v>
      </c>
      <c r="L10" s="945">
        <v>92163</v>
      </c>
      <c r="M10" s="945">
        <v>92420</v>
      </c>
      <c r="N10" s="381"/>
      <c r="O10" s="370"/>
    </row>
    <row r="11" spans="1:15" ht="10.5" customHeight="1" x14ac:dyDescent="0.2">
      <c r="A11" s="370"/>
      <c r="B11" s="941"/>
      <c r="C11" s="936"/>
      <c r="D11" s="944" t="s">
        <v>70</v>
      </c>
      <c r="E11" s="945">
        <v>83767</v>
      </c>
      <c r="F11" s="945">
        <v>83533</v>
      </c>
      <c r="G11" s="945">
        <v>83387</v>
      </c>
      <c r="H11" s="945">
        <v>83245</v>
      </c>
      <c r="I11" s="945">
        <v>82831</v>
      </c>
      <c r="J11" s="945">
        <v>83090</v>
      </c>
      <c r="K11" s="945">
        <v>83554</v>
      </c>
      <c r="L11" s="945">
        <v>83980</v>
      </c>
      <c r="M11" s="945">
        <v>84363</v>
      </c>
      <c r="N11" s="381"/>
      <c r="O11" s="370"/>
    </row>
    <row r="12" spans="1:15" ht="10.5" customHeight="1" x14ac:dyDescent="0.2">
      <c r="A12" s="370"/>
      <c r="B12" s="941"/>
      <c r="C12" s="936" t="s">
        <v>135</v>
      </c>
      <c r="D12" s="942"/>
      <c r="E12" s="943">
        <v>2033709</v>
      </c>
      <c r="F12" s="943">
        <v>2035104</v>
      </c>
      <c r="G12" s="943">
        <v>2036894</v>
      </c>
      <c r="H12" s="943">
        <v>2039127</v>
      </c>
      <c r="I12" s="943">
        <v>2040263</v>
      </c>
      <c r="J12" s="943">
        <v>2038940</v>
      </c>
      <c r="K12" s="943">
        <v>2039119</v>
      </c>
      <c r="L12" s="943">
        <v>2039096</v>
      </c>
      <c r="M12" s="943">
        <v>2039247</v>
      </c>
      <c r="N12" s="381"/>
      <c r="O12" s="370"/>
    </row>
    <row r="13" spans="1:15" ht="10.5" customHeight="1" x14ac:dyDescent="0.2">
      <c r="A13" s="370"/>
      <c r="B13" s="941"/>
      <c r="C13" s="936"/>
      <c r="D13" s="944" t="s">
        <v>71</v>
      </c>
      <c r="E13" s="945">
        <v>956703</v>
      </c>
      <c r="F13" s="945">
        <v>957893</v>
      </c>
      <c r="G13" s="945">
        <v>959086</v>
      </c>
      <c r="H13" s="945">
        <v>960352</v>
      </c>
      <c r="I13" s="945">
        <v>961104</v>
      </c>
      <c r="J13" s="945">
        <v>960509</v>
      </c>
      <c r="K13" s="945">
        <v>960513</v>
      </c>
      <c r="L13" s="945">
        <v>960451</v>
      </c>
      <c r="M13" s="945">
        <v>960640</v>
      </c>
      <c r="N13" s="381"/>
      <c r="O13" s="370"/>
    </row>
    <row r="14" spans="1:15" ht="10.5" customHeight="1" x14ac:dyDescent="0.2">
      <c r="A14" s="370"/>
      <c r="B14" s="941"/>
      <c r="C14" s="936"/>
      <c r="D14" s="944" t="s">
        <v>70</v>
      </c>
      <c r="E14" s="945">
        <v>1077006</v>
      </c>
      <c r="F14" s="945">
        <v>1077211</v>
      </c>
      <c r="G14" s="945">
        <v>1077808</v>
      </c>
      <c r="H14" s="945">
        <v>1078775</v>
      </c>
      <c r="I14" s="945">
        <v>1079159</v>
      </c>
      <c r="J14" s="945">
        <v>1078431</v>
      </c>
      <c r="K14" s="945">
        <v>1078606</v>
      </c>
      <c r="L14" s="945">
        <v>1078645</v>
      </c>
      <c r="M14" s="945">
        <v>1078607</v>
      </c>
      <c r="N14" s="381"/>
      <c r="O14" s="370"/>
    </row>
    <row r="15" spans="1:15" ht="10.5" customHeight="1" x14ac:dyDescent="0.2">
      <c r="A15" s="370"/>
      <c r="B15" s="941"/>
      <c r="C15" s="936" t="s">
        <v>136</v>
      </c>
      <c r="D15" s="942"/>
      <c r="E15" s="943">
        <v>712637</v>
      </c>
      <c r="F15" s="943">
        <v>713074</v>
      </c>
      <c r="G15" s="943">
        <v>713955</v>
      </c>
      <c r="H15" s="943">
        <v>714654</v>
      </c>
      <c r="I15" s="943">
        <v>707962</v>
      </c>
      <c r="J15" s="943">
        <v>707904</v>
      </c>
      <c r="K15" s="943">
        <v>708472</v>
      </c>
      <c r="L15" s="943">
        <v>709157</v>
      </c>
      <c r="M15" s="943">
        <v>709946</v>
      </c>
      <c r="N15" s="381"/>
      <c r="O15" s="370"/>
    </row>
    <row r="16" spans="1:15" ht="10.5" customHeight="1" x14ac:dyDescent="0.2">
      <c r="A16" s="370"/>
      <c r="B16" s="941"/>
      <c r="C16" s="936"/>
      <c r="D16" s="944" t="s">
        <v>71</v>
      </c>
      <c r="E16" s="945">
        <v>131465</v>
      </c>
      <c r="F16" s="945">
        <v>131714</v>
      </c>
      <c r="G16" s="945">
        <v>131862</v>
      </c>
      <c r="H16" s="945">
        <v>132389</v>
      </c>
      <c r="I16" s="945">
        <v>129437</v>
      </c>
      <c r="J16" s="945">
        <v>129647</v>
      </c>
      <c r="K16" s="945">
        <v>130026</v>
      </c>
      <c r="L16" s="945">
        <v>130368</v>
      </c>
      <c r="M16" s="945">
        <v>130753</v>
      </c>
      <c r="N16" s="381"/>
      <c r="O16" s="370"/>
    </row>
    <row r="17" spans="1:32" ht="10.5" customHeight="1" x14ac:dyDescent="0.2">
      <c r="A17" s="370"/>
      <c r="B17" s="941"/>
      <c r="C17" s="936"/>
      <c r="D17" s="944" t="s">
        <v>70</v>
      </c>
      <c r="E17" s="945">
        <v>581172</v>
      </c>
      <c r="F17" s="945">
        <v>581360</v>
      </c>
      <c r="G17" s="945">
        <v>582093</v>
      </c>
      <c r="H17" s="945">
        <v>582265</v>
      </c>
      <c r="I17" s="945">
        <v>578525</v>
      </c>
      <c r="J17" s="945">
        <v>578257</v>
      </c>
      <c r="K17" s="945">
        <v>578446</v>
      </c>
      <c r="L17" s="945">
        <v>578789</v>
      </c>
      <c r="M17" s="945">
        <v>579193</v>
      </c>
      <c r="N17" s="381"/>
      <c r="O17" s="370"/>
    </row>
    <row r="18" spans="1:32" ht="8.25" customHeight="1" x14ac:dyDescent="0.2">
      <c r="A18" s="370"/>
      <c r="B18" s="941"/>
      <c r="C18" s="1630" t="s">
        <v>679</v>
      </c>
      <c r="D18" s="1630"/>
      <c r="E18" s="1630"/>
      <c r="F18" s="1630"/>
      <c r="G18" s="1630"/>
      <c r="H18" s="1630"/>
      <c r="I18" s="1630"/>
      <c r="J18" s="1630"/>
      <c r="K18" s="1630"/>
      <c r="L18" s="1630"/>
      <c r="M18" s="1630"/>
      <c r="N18" s="381"/>
      <c r="O18" s="87"/>
    </row>
    <row r="19" spans="1:32" ht="3.75" customHeight="1" thickBot="1" x14ac:dyDescent="0.25">
      <c r="A19" s="370"/>
      <c r="B19" s="380"/>
      <c r="C19" s="644"/>
      <c r="D19" s="644"/>
      <c r="E19" s="644"/>
      <c r="F19" s="644"/>
      <c r="G19" s="644"/>
      <c r="H19" s="644"/>
      <c r="I19" s="644"/>
      <c r="J19" s="644"/>
      <c r="K19" s="644"/>
      <c r="L19" s="644"/>
      <c r="M19" s="644"/>
      <c r="N19" s="381"/>
      <c r="O19" s="87"/>
    </row>
    <row r="20" spans="1:32" ht="15" customHeight="1" thickBot="1" x14ac:dyDescent="0.25">
      <c r="A20" s="370"/>
      <c r="B20" s="380"/>
      <c r="C20" s="1631" t="s">
        <v>497</v>
      </c>
      <c r="D20" s="1632"/>
      <c r="E20" s="1632"/>
      <c r="F20" s="1632"/>
      <c r="G20" s="1632"/>
      <c r="H20" s="1632"/>
      <c r="I20" s="1632"/>
      <c r="J20" s="1632"/>
      <c r="K20" s="1632"/>
      <c r="L20" s="1632"/>
      <c r="M20" s="1633"/>
      <c r="N20" s="381"/>
      <c r="O20" s="87"/>
    </row>
    <row r="21" spans="1:32" ht="8.25" customHeight="1" x14ac:dyDescent="0.2">
      <c r="A21" s="370"/>
      <c r="B21" s="380"/>
      <c r="C21" s="527" t="s">
        <v>77</v>
      </c>
      <c r="D21" s="378"/>
      <c r="E21" s="403"/>
      <c r="F21" s="403"/>
      <c r="G21" s="403"/>
      <c r="H21" s="403"/>
      <c r="I21" s="403"/>
      <c r="J21" s="403"/>
      <c r="K21" s="403"/>
      <c r="L21" s="403"/>
      <c r="M21" s="403"/>
      <c r="N21" s="381"/>
      <c r="O21" s="370"/>
    </row>
    <row r="22" spans="1:32" ht="13.5" customHeight="1" x14ac:dyDescent="0.2">
      <c r="A22" s="370"/>
      <c r="B22" s="380"/>
      <c r="C22" s="1639" t="s">
        <v>142</v>
      </c>
      <c r="D22" s="1639"/>
      <c r="E22" s="1035">
        <v>166658</v>
      </c>
      <c r="F22" s="1035">
        <v>167191</v>
      </c>
      <c r="G22" s="1035">
        <v>167480</v>
      </c>
      <c r="H22" s="1035">
        <v>167112</v>
      </c>
      <c r="I22" s="1035">
        <v>167573</v>
      </c>
      <c r="J22" s="1035">
        <v>167011</v>
      </c>
      <c r="K22" s="1035">
        <v>166785</v>
      </c>
      <c r="L22" s="1035">
        <v>166994</v>
      </c>
      <c r="M22" s="1035">
        <v>166048</v>
      </c>
      <c r="N22" s="381"/>
      <c r="O22" s="370"/>
      <c r="AE22" s="669"/>
      <c r="AF22" s="669"/>
    </row>
    <row r="23" spans="1:32" ht="11.25" customHeight="1" x14ac:dyDescent="0.2">
      <c r="A23" s="370"/>
      <c r="B23" s="380"/>
      <c r="C23" s="1032"/>
      <c r="D23" s="1033" t="s">
        <v>71</v>
      </c>
      <c r="E23" s="1036">
        <v>49665</v>
      </c>
      <c r="F23" s="1036">
        <v>49941</v>
      </c>
      <c r="G23" s="1036">
        <v>50051</v>
      </c>
      <c r="H23" s="1036">
        <v>49876</v>
      </c>
      <c r="I23" s="1036">
        <v>50043</v>
      </c>
      <c r="J23" s="1036">
        <v>49796</v>
      </c>
      <c r="K23" s="1036">
        <v>49675</v>
      </c>
      <c r="L23" s="1036">
        <v>49748</v>
      </c>
      <c r="M23" s="1036">
        <v>49357</v>
      </c>
      <c r="N23" s="381"/>
      <c r="O23" s="370"/>
      <c r="AE23" s="669"/>
      <c r="AF23" s="669"/>
    </row>
    <row r="24" spans="1:32" ht="11.25" customHeight="1" x14ac:dyDescent="0.2">
      <c r="A24" s="370"/>
      <c r="B24" s="380"/>
      <c r="D24" s="1033" t="s">
        <v>70</v>
      </c>
      <c r="E24" s="1036">
        <v>116993</v>
      </c>
      <c r="F24" s="1036">
        <v>117250</v>
      </c>
      <c r="G24" s="1036">
        <v>117429</v>
      </c>
      <c r="H24" s="1036">
        <v>117236</v>
      </c>
      <c r="I24" s="1036">
        <v>117530</v>
      </c>
      <c r="J24" s="1036">
        <v>117215</v>
      </c>
      <c r="K24" s="1036">
        <v>117110</v>
      </c>
      <c r="L24" s="1036">
        <v>117246</v>
      </c>
      <c r="M24" s="1036">
        <v>116691</v>
      </c>
      <c r="N24" s="381"/>
      <c r="O24" s="370"/>
      <c r="AE24" s="669"/>
      <c r="AF24" s="669"/>
    </row>
    <row r="25" spans="1:32" ht="3.75" customHeight="1" x14ac:dyDescent="0.2">
      <c r="A25" s="370"/>
      <c r="B25" s="380"/>
      <c r="C25" s="94"/>
      <c r="D25" s="378"/>
      <c r="E25" s="403"/>
      <c r="F25" s="403"/>
      <c r="G25" s="403"/>
      <c r="H25" s="403"/>
      <c r="I25" s="403"/>
      <c r="J25" s="403"/>
      <c r="K25" s="403"/>
      <c r="L25" s="403"/>
      <c r="M25" s="403"/>
      <c r="N25" s="381"/>
      <c r="O25" s="370"/>
      <c r="AE25" s="669"/>
      <c r="AF25" s="669"/>
    </row>
    <row r="26" spans="1:32" ht="11.25" customHeight="1" x14ac:dyDescent="0.2">
      <c r="A26" s="370"/>
      <c r="B26" s="380"/>
      <c r="C26" s="94"/>
      <c r="D26" s="378"/>
      <c r="E26" s="403"/>
      <c r="F26" s="403"/>
      <c r="G26" s="403"/>
      <c r="H26" s="403"/>
      <c r="I26" s="403"/>
      <c r="J26" s="403"/>
      <c r="K26" s="403"/>
      <c r="L26" s="403"/>
      <c r="M26" s="403"/>
      <c r="N26" s="381"/>
      <c r="O26" s="370"/>
      <c r="AE26" s="669"/>
      <c r="AF26" s="669"/>
    </row>
    <row r="27" spans="1:32" ht="11.25" customHeight="1" x14ac:dyDescent="0.2">
      <c r="A27" s="370"/>
      <c r="B27" s="380"/>
      <c r="C27" s="94"/>
      <c r="D27" s="378"/>
      <c r="E27" s="403"/>
      <c r="F27" s="403"/>
      <c r="G27" s="403"/>
      <c r="H27" s="403"/>
      <c r="I27" s="403"/>
      <c r="J27" s="403"/>
      <c r="K27" s="403"/>
      <c r="L27" s="403"/>
      <c r="M27" s="403"/>
      <c r="N27" s="381"/>
      <c r="O27" s="370"/>
      <c r="AE27" s="669"/>
      <c r="AF27" s="669"/>
    </row>
    <row r="28" spans="1:32" ht="11.25" customHeight="1" x14ac:dyDescent="0.2">
      <c r="A28" s="370"/>
      <c r="B28" s="380"/>
      <c r="C28" s="94"/>
      <c r="D28" s="378"/>
      <c r="E28" s="403"/>
      <c r="F28" s="403"/>
      <c r="G28" s="403"/>
      <c r="H28" s="403"/>
      <c r="I28" s="403"/>
      <c r="J28" s="403"/>
      <c r="K28" s="403"/>
      <c r="L28" s="403"/>
      <c r="M28" s="403"/>
      <c r="N28" s="381"/>
      <c r="O28" s="370"/>
      <c r="AE28" s="669"/>
      <c r="AF28" s="669"/>
    </row>
    <row r="29" spans="1:32" ht="11.25" customHeight="1" x14ac:dyDescent="0.2">
      <c r="A29" s="370"/>
      <c r="B29" s="380"/>
      <c r="C29" s="94"/>
      <c r="D29" s="378"/>
      <c r="E29" s="403"/>
      <c r="F29" s="403"/>
      <c r="G29" s="403"/>
      <c r="H29" s="403"/>
      <c r="I29" s="403"/>
      <c r="J29" s="403"/>
      <c r="K29" s="403"/>
      <c r="L29" s="403"/>
      <c r="M29" s="403"/>
      <c r="N29" s="381"/>
      <c r="O29" s="370"/>
      <c r="AE29" s="669"/>
      <c r="AF29" s="669"/>
    </row>
    <row r="30" spans="1:32" ht="11.25" customHeight="1" x14ac:dyDescent="0.2">
      <c r="A30" s="370"/>
      <c r="B30" s="380"/>
      <c r="C30" s="94"/>
      <c r="D30" s="378"/>
      <c r="E30" s="403"/>
      <c r="F30" s="403"/>
      <c r="G30" s="403"/>
      <c r="H30" s="403"/>
      <c r="I30" s="403"/>
      <c r="J30" s="403"/>
      <c r="K30" s="403"/>
      <c r="L30" s="403"/>
      <c r="M30" s="403"/>
      <c r="N30" s="381"/>
      <c r="O30" s="370"/>
      <c r="AE30" s="669"/>
      <c r="AF30" s="669"/>
    </row>
    <row r="31" spans="1:32" ht="11.25" customHeight="1" x14ac:dyDescent="0.2">
      <c r="A31" s="370"/>
      <c r="B31" s="380"/>
      <c r="C31" s="94"/>
      <c r="D31" s="378"/>
      <c r="E31" s="403"/>
      <c r="F31" s="403"/>
      <c r="G31" s="403"/>
      <c r="H31" s="403"/>
      <c r="I31" s="403"/>
      <c r="J31" s="403"/>
      <c r="K31" s="403"/>
      <c r="L31" s="403"/>
      <c r="M31" s="403"/>
      <c r="N31" s="381"/>
      <c r="O31" s="370"/>
      <c r="AE31" s="669"/>
      <c r="AF31" s="669"/>
    </row>
    <row r="32" spans="1:32" ht="11.25" customHeight="1" x14ac:dyDescent="0.2">
      <c r="A32" s="370"/>
      <c r="B32" s="380"/>
      <c r="C32" s="94"/>
      <c r="D32" s="378"/>
      <c r="E32" s="403"/>
      <c r="F32" s="403"/>
      <c r="G32" s="403"/>
      <c r="H32" s="403"/>
      <c r="I32" s="403"/>
      <c r="J32" s="403"/>
      <c r="K32" s="403"/>
      <c r="L32" s="403"/>
      <c r="M32" s="403"/>
      <c r="N32" s="381"/>
      <c r="O32" s="370"/>
      <c r="AE32" s="669"/>
      <c r="AF32" s="669"/>
    </row>
    <row r="33" spans="1:32" ht="11.25" customHeight="1" x14ac:dyDescent="0.2">
      <c r="A33" s="370"/>
      <c r="B33" s="380"/>
      <c r="C33" s="94"/>
      <c r="D33" s="378"/>
      <c r="E33" s="403"/>
      <c r="F33" s="403"/>
      <c r="G33" s="403"/>
      <c r="H33" s="403"/>
      <c r="I33" s="403"/>
      <c r="J33" s="403"/>
      <c r="K33" s="403"/>
      <c r="L33" s="403"/>
      <c r="M33" s="403"/>
      <c r="N33" s="381"/>
      <c r="O33" s="370"/>
      <c r="AE33" s="669"/>
      <c r="AF33" s="669"/>
    </row>
    <row r="34" spans="1:32" ht="11.25" customHeight="1" x14ac:dyDescent="0.2">
      <c r="A34" s="370"/>
      <c r="B34" s="380"/>
      <c r="C34" s="94"/>
      <c r="D34" s="378"/>
      <c r="E34" s="403"/>
      <c r="F34" s="403"/>
      <c r="G34" s="403"/>
      <c r="H34" s="403"/>
      <c r="I34" s="403"/>
      <c r="J34" s="403"/>
      <c r="K34" s="403"/>
      <c r="L34" s="403"/>
      <c r="M34" s="403"/>
      <c r="N34" s="381"/>
      <c r="O34" s="370"/>
      <c r="AE34" s="669"/>
      <c r="AF34" s="669"/>
    </row>
    <row r="35" spans="1:32" ht="11.25" customHeight="1" x14ac:dyDescent="0.2">
      <c r="A35" s="370"/>
      <c r="B35" s="380"/>
      <c r="C35" s="94"/>
      <c r="D35" s="378"/>
      <c r="E35" s="403"/>
      <c r="F35" s="403"/>
      <c r="G35" s="403"/>
      <c r="H35" s="403"/>
      <c r="I35" s="403"/>
      <c r="J35" s="403"/>
      <c r="K35" s="403"/>
      <c r="L35" s="403"/>
      <c r="M35" s="403"/>
      <c r="N35" s="381"/>
      <c r="O35" s="370"/>
      <c r="AE35" s="669"/>
      <c r="AF35" s="669"/>
    </row>
    <row r="36" spans="1:32" ht="11.25" customHeight="1" x14ac:dyDescent="0.2">
      <c r="A36" s="370"/>
      <c r="B36" s="380"/>
      <c r="C36" s="94"/>
      <c r="D36" s="378"/>
      <c r="E36" s="403"/>
      <c r="F36" s="403"/>
      <c r="G36" s="403"/>
      <c r="H36" s="403"/>
      <c r="I36" s="403"/>
      <c r="J36" s="403"/>
      <c r="K36" s="403"/>
      <c r="L36" s="403"/>
      <c r="M36" s="403"/>
      <c r="N36" s="381"/>
      <c r="O36" s="370"/>
      <c r="AE36" s="669"/>
      <c r="AF36" s="669"/>
    </row>
    <row r="37" spans="1:32" ht="11.25" customHeight="1" x14ac:dyDescent="0.2">
      <c r="A37" s="370"/>
      <c r="B37" s="380"/>
      <c r="C37" s="94"/>
      <c r="D37" s="378"/>
      <c r="E37" s="403"/>
      <c r="F37" s="403"/>
      <c r="G37" s="403"/>
      <c r="H37" s="403"/>
      <c r="I37" s="403"/>
      <c r="J37" s="403"/>
      <c r="K37" s="403"/>
      <c r="L37" s="403"/>
      <c r="M37" s="403"/>
      <c r="N37" s="381"/>
      <c r="O37" s="370"/>
      <c r="AE37" s="669"/>
      <c r="AF37" s="669"/>
    </row>
    <row r="38" spans="1:32" ht="11.25" customHeight="1" x14ac:dyDescent="0.2">
      <c r="A38" s="370"/>
      <c r="B38" s="380"/>
      <c r="C38" s="94"/>
      <c r="D38" s="378"/>
      <c r="E38" s="403"/>
      <c r="F38" s="403"/>
      <c r="G38" s="403"/>
      <c r="H38" s="403"/>
      <c r="I38" s="403"/>
      <c r="J38" s="403"/>
      <c r="K38" s="403"/>
      <c r="L38" s="403"/>
      <c r="M38" s="403"/>
      <c r="N38" s="381"/>
      <c r="O38" s="370"/>
    </row>
    <row r="39" spans="1:32" ht="11.25" customHeight="1" x14ac:dyDescent="0.2">
      <c r="A39" s="370"/>
      <c r="B39" s="380"/>
      <c r="C39" s="94"/>
      <c r="D39" s="378"/>
      <c r="E39" s="403"/>
      <c r="F39" s="403"/>
      <c r="G39" s="403"/>
      <c r="H39" s="403"/>
      <c r="I39" s="403"/>
      <c r="J39" s="403"/>
      <c r="K39" s="403"/>
      <c r="L39" s="403"/>
      <c r="M39" s="403"/>
      <c r="N39" s="381"/>
      <c r="O39" s="370"/>
    </row>
    <row r="40" spans="1:32" ht="8.25" customHeight="1" thickBot="1" x14ac:dyDescent="0.25">
      <c r="A40" s="370"/>
      <c r="B40" s="380"/>
      <c r="C40" s="88"/>
      <c r="D40" s="378"/>
      <c r="E40" s="403"/>
      <c r="F40" s="403"/>
      <c r="G40" s="403"/>
      <c r="H40" s="403"/>
      <c r="I40" s="403"/>
      <c r="J40" s="403"/>
      <c r="K40" s="403"/>
      <c r="L40" s="403"/>
      <c r="M40" s="403"/>
      <c r="N40" s="381"/>
      <c r="O40" s="370"/>
    </row>
    <row r="41" spans="1:32" ht="15" customHeight="1" thickBot="1" x14ac:dyDescent="0.25">
      <c r="A41" s="370"/>
      <c r="B41" s="380"/>
      <c r="C41" s="1631" t="s">
        <v>463</v>
      </c>
      <c r="D41" s="1632"/>
      <c r="E41" s="1632"/>
      <c r="F41" s="1632"/>
      <c r="G41" s="1632"/>
      <c r="H41" s="1632"/>
      <c r="I41" s="1632"/>
      <c r="J41" s="1632"/>
      <c r="K41" s="1632"/>
      <c r="L41" s="1632"/>
      <c r="M41" s="1633"/>
      <c r="N41" s="381"/>
      <c r="O41" s="370"/>
    </row>
    <row r="42" spans="1:32" ht="8.25" customHeight="1" x14ac:dyDescent="0.2">
      <c r="A42" s="370"/>
      <c r="B42" s="380"/>
      <c r="C42" s="527" t="s">
        <v>77</v>
      </c>
      <c r="D42" s="378"/>
      <c r="E42" s="394"/>
      <c r="F42" s="394"/>
      <c r="G42" s="394"/>
      <c r="H42" s="394"/>
      <c r="I42" s="394"/>
      <c r="J42" s="394"/>
      <c r="K42" s="394"/>
      <c r="L42" s="394"/>
      <c r="M42" s="394"/>
      <c r="N42" s="381"/>
      <c r="O42" s="370"/>
    </row>
    <row r="43" spans="1:32" ht="11.25" customHeight="1" x14ac:dyDescent="0.2">
      <c r="A43" s="370"/>
      <c r="B43" s="380"/>
      <c r="C43" s="1623" t="s">
        <v>137</v>
      </c>
      <c r="D43" s="1623"/>
      <c r="E43" s="375"/>
      <c r="F43" s="392"/>
      <c r="G43" s="392"/>
      <c r="H43" s="392"/>
      <c r="I43" s="392"/>
      <c r="J43" s="392"/>
      <c r="K43" s="392"/>
      <c r="L43" s="392"/>
      <c r="M43" s="392"/>
      <c r="N43" s="381"/>
      <c r="O43" s="370"/>
    </row>
    <row r="44" spans="1:32" s="384" customFormat="1" ht="10.5" customHeight="1" x14ac:dyDescent="0.2">
      <c r="A44" s="382"/>
      <c r="B44" s="946"/>
      <c r="C44" s="931" t="s">
        <v>138</v>
      </c>
      <c r="D44" s="947"/>
      <c r="E44" s="934">
        <v>1102412</v>
      </c>
      <c r="F44" s="934">
        <v>1107242</v>
      </c>
      <c r="G44" s="934">
        <v>1112407</v>
      </c>
      <c r="H44" s="934">
        <v>1113957</v>
      </c>
      <c r="I44" s="934">
        <v>1106179</v>
      </c>
      <c r="J44" s="934">
        <v>1078477</v>
      </c>
      <c r="K44" s="934">
        <v>1080656</v>
      </c>
      <c r="L44" s="934">
        <v>1081621</v>
      </c>
      <c r="M44" s="934">
        <v>1038347</v>
      </c>
      <c r="N44" s="381"/>
      <c r="O44" s="382"/>
    </row>
    <row r="45" spans="1:32" ht="10.5" customHeight="1" x14ac:dyDescent="0.2">
      <c r="A45" s="370"/>
      <c r="B45" s="941"/>
      <c r="C45" s="1634" t="s">
        <v>341</v>
      </c>
      <c r="D45" s="1634"/>
      <c r="E45" s="934">
        <v>94675</v>
      </c>
      <c r="F45" s="934">
        <v>95626</v>
      </c>
      <c r="G45" s="934">
        <v>96405</v>
      </c>
      <c r="H45" s="934">
        <v>97019</v>
      </c>
      <c r="I45" s="934">
        <v>97461</v>
      </c>
      <c r="J45" s="934">
        <v>98262</v>
      </c>
      <c r="K45" s="934">
        <v>99383</v>
      </c>
      <c r="L45" s="934">
        <v>100000</v>
      </c>
      <c r="M45" s="934">
        <v>94517</v>
      </c>
      <c r="N45" s="395"/>
      <c r="O45" s="370"/>
    </row>
    <row r="46" spans="1:32" ht="10.5" customHeight="1" x14ac:dyDescent="0.2">
      <c r="A46" s="370"/>
      <c r="B46" s="941"/>
      <c r="C46" s="1635" t="s">
        <v>139</v>
      </c>
      <c r="D46" s="1635"/>
      <c r="E46" s="934">
        <v>8986</v>
      </c>
      <c r="F46" s="934">
        <v>8072</v>
      </c>
      <c r="G46" s="934">
        <v>9218</v>
      </c>
      <c r="H46" s="934">
        <v>5755</v>
      </c>
      <c r="I46" s="934">
        <v>5154</v>
      </c>
      <c r="J46" s="934">
        <v>1036</v>
      </c>
      <c r="K46" s="934">
        <v>994</v>
      </c>
      <c r="L46" s="934">
        <v>613</v>
      </c>
      <c r="M46" s="934">
        <v>2584</v>
      </c>
      <c r="N46" s="381"/>
      <c r="O46" s="397"/>
    </row>
    <row r="47" spans="1:32" ht="10.5" customHeight="1" x14ac:dyDescent="0.2">
      <c r="A47" s="370"/>
      <c r="B47" s="941"/>
      <c r="C47" s="1634" t="s">
        <v>342</v>
      </c>
      <c r="D47" s="1634"/>
      <c r="E47" s="934">
        <v>12421</v>
      </c>
      <c r="F47" s="934">
        <v>12413</v>
      </c>
      <c r="G47" s="934">
        <v>12432</v>
      </c>
      <c r="H47" s="934">
        <v>12451</v>
      </c>
      <c r="I47" s="934">
        <v>12452</v>
      </c>
      <c r="J47" s="934">
        <v>12449</v>
      </c>
      <c r="K47" s="934">
        <v>12429</v>
      </c>
      <c r="L47" s="934">
        <v>12371</v>
      </c>
      <c r="M47" s="934">
        <v>12159</v>
      </c>
      <c r="N47" s="381"/>
      <c r="O47" s="370"/>
    </row>
    <row r="48" spans="1:32" s="401" customFormat="1" ht="8.25" customHeight="1" x14ac:dyDescent="0.2">
      <c r="A48" s="398"/>
      <c r="B48" s="948"/>
      <c r="C48" s="1642" t="s">
        <v>680</v>
      </c>
      <c r="D48" s="1642"/>
      <c r="E48" s="1642"/>
      <c r="F48" s="1642"/>
      <c r="G48" s="1642"/>
      <c r="H48" s="1642" t="s">
        <v>482</v>
      </c>
      <c r="I48" s="1642"/>
      <c r="J48" s="1642"/>
      <c r="K48" s="1642"/>
      <c r="L48" s="1642"/>
      <c r="M48" s="1642"/>
      <c r="N48" s="399"/>
      <c r="O48" s="400"/>
    </row>
    <row r="49" spans="1:19" ht="3.75" customHeight="1" thickBot="1" x14ac:dyDescent="0.25">
      <c r="A49" s="370"/>
      <c r="B49" s="380"/>
      <c r="C49" s="380"/>
      <c r="D49" s="380"/>
      <c r="E49" s="377"/>
      <c r="F49" s="377"/>
      <c r="G49" s="377"/>
      <c r="H49" s="377"/>
      <c r="I49" s="377"/>
      <c r="J49" s="377"/>
      <c r="K49" s="378"/>
      <c r="L49" s="377"/>
      <c r="M49" s="378"/>
      <c r="N49" s="381"/>
      <c r="O49" s="402"/>
    </row>
    <row r="50" spans="1:19" ht="13.5" customHeight="1" thickBot="1" x14ac:dyDescent="0.25">
      <c r="A50" s="370"/>
      <c r="B50" s="380"/>
      <c r="C50" s="1631" t="s">
        <v>496</v>
      </c>
      <c r="D50" s="1632"/>
      <c r="E50" s="1632"/>
      <c r="F50" s="1632"/>
      <c r="G50" s="1632"/>
      <c r="H50" s="1632"/>
      <c r="I50" s="1632"/>
      <c r="J50" s="1632"/>
      <c r="K50" s="1632"/>
      <c r="L50" s="1632"/>
      <c r="M50" s="1633"/>
      <c r="N50" s="381"/>
      <c r="O50" s="370"/>
    </row>
    <row r="51" spans="1:19" ht="7.5" customHeight="1" x14ac:dyDescent="0.2">
      <c r="A51" s="370"/>
      <c r="B51" s="380"/>
      <c r="C51" s="527" t="s">
        <v>77</v>
      </c>
      <c r="D51" s="378"/>
      <c r="E51" s="403"/>
      <c r="F51" s="403"/>
      <c r="G51" s="403"/>
      <c r="H51" s="403"/>
      <c r="I51" s="403"/>
      <c r="J51" s="403"/>
      <c r="K51" s="403"/>
      <c r="L51" s="403"/>
      <c r="M51" s="403"/>
      <c r="N51" s="381"/>
      <c r="O51" s="370"/>
    </row>
    <row r="52" spans="1:19" s="408" customFormat="1" ht="21.75" customHeight="1" x14ac:dyDescent="0.2">
      <c r="A52" s="404"/>
      <c r="B52" s="405"/>
      <c r="C52" s="1641" t="s">
        <v>495</v>
      </c>
      <c r="D52" s="1641"/>
      <c r="E52" s="1037">
        <v>38170</v>
      </c>
      <c r="F52" s="1037">
        <v>37161</v>
      </c>
      <c r="G52" s="1037">
        <v>38256</v>
      </c>
      <c r="H52" s="1037">
        <v>26538</v>
      </c>
      <c r="I52" s="1037">
        <v>39251</v>
      </c>
      <c r="J52" s="1037">
        <v>42211</v>
      </c>
      <c r="K52" s="1037">
        <v>40228</v>
      </c>
      <c r="L52" s="1037">
        <v>41816</v>
      </c>
      <c r="M52" s="1037">
        <v>41628</v>
      </c>
      <c r="N52" s="407"/>
      <c r="O52" s="404"/>
      <c r="Q52" s="375"/>
      <c r="R52" s="375"/>
      <c r="S52" s="375"/>
    </row>
    <row r="53" spans="1:19" s="408" customFormat="1" ht="11.25" customHeight="1" x14ac:dyDescent="0.2">
      <c r="A53" s="404"/>
      <c r="B53" s="405"/>
      <c r="C53" s="1032"/>
      <c r="D53" s="1033" t="s">
        <v>71</v>
      </c>
      <c r="E53" s="1038">
        <v>12172</v>
      </c>
      <c r="F53" s="1038">
        <v>11572</v>
      </c>
      <c r="G53" s="1038">
        <v>12102</v>
      </c>
      <c r="H53" s="1038">
        <v>11863</v>
      </c>
      <c r="I53" s="1038">
        <v>12713</v>
      </c>
      <c r="J53" s="1038">
        <v>14016</v>
      </c>
      <c r="K53" s="1038">
        <v>12297</v>
      </c>
      <c r="L53" s="1038">
        <v>13620</v>
      </c>
      <c r="M53" s="1038">
        <v>13558</v>
      </c>
      <c r="N53" s="407"/>
      <c r="O53" s="404"/>
      <c r="Q53" s="375"/>
      <c r="R53" s="375"/>
      <c r="S53" s="375"/>
    </row>
    <row r="54" spans="1:19" s="384" customFormat="1" ht="11.25" customHeight="1" x14ac:dyDescent="0.2">
      <c r="A54" s="382"/>
      <c r="B54" s="946"/>
      <c r="D54" s="1033" t="s">
        <v>70</v>
      </c>
      <c r="E54" s="1038">
        <v>25998</v>
      </c>
      <c r="F54" s="1038">
        <v>25589</v>
      </c>
      <c r="G54" s="1038">
        <v>26154</v>
      </c>
      <c r="H54" s="1038">
        <v>26210</v>
      </c>
      <c r="I54" s="1038">
        <v>26538</v>
      </c>
      <c r="J54" s="1038">
        <v>28195</v>
      </c>
      <c r="K54" s="1038">
        <v>27931</v>
      </c>
      <c r="L54" s="1038">
        <v>28196</v>
      </c>
      <c r="M54" s="1038">
        <v>28070</v>
      </c>
      <c r="N54" s="409"/>
      <c r="O54" s="382"/>
      <c r="Q54" s="375"/>
      <c r="R54" s="375"/>
      <c r="S54" s="375"/>
    </row>
    <row r="55" spans="1:19" s="384" customFormat="1" ht="21.75" customHeight="1" x14ac:dyDescent="0.2">
      <c r="A55" s="382"/>
      <c r="B55" s="946"/>
      <c r="C55" s="1641" t="s">
        <v>494</v>
      </c>
      <c r="D55" s="1641"/>
      <c r="E55" s="1037">
        <v>16653</v>
      </c>
      <c r="F55" s="1037">
        <v>13701</v>
      </c>
      <c r="G55" s="1037">
        <v>14146</v>
      </c>
      <c r="H55" s="1037">
        <v>11144</v>
      </c>
      <c r="I55" s="1037">
        <v>6047</v>
      </c>
      <c r="J55" s="1037">
        <v>11937</v>
      </c>
      <c r="K55" s="1037">
        <v>13265</v>
      </c>
      <c r="L55" s="1037">
        <v>14361</v>
      </c>
      <c r="M55" s="1037">
        <v>15738</v>
      </c>
      <c r="N55" s="409"/>
      <c r="O55" s="382"/>
      <c r="Q55" s="375"/>
      <c r="R55" s="375"/>
      <c r="S55" s="375"/>
    </row>
    <row r="56" spans="1:19" ht="9.75" customHeight="1" x14ac:dyDescent="0.2">
      <c r="A56" s="370"/>
      <c r="B56" s="380"/>
      <c r="C56" s="936" t="s">
        <v>61</v>
      </c>
      <c r="D56" s="932"/>
      <c r="E56" s="1038">
        <v>1139</v>
      </c>
      <c r="F56" s="1038">
        <v>1110</v>
      </c>
      <c r="G56" s="1038">
        <v>1169</v>
      </c>
      <c r="H56" s="1038">
        <v>1033</v>
      </c>
      <c r="I56" s="1038">
        <v>554</v>
      </c>
      <c r="J56" s="1038">
        <v>1245</v>
      </c>
      <c r="K56" s="1038">
        <v>1039</v>
      </c>
      <c r="L56" s="1038">
        <v>1487</v>
      </c>
      <c r="M56" s="1038">
        <v>1673</v>
      </c>
      <c r="N56" s="381"/>
      <c r="O56" s="370">
        <v>24716</v>
      </c>
      <c r="P56" s="426"/>
    </row>
    <row r="57" spans="1:19" ht="9.75" customHeight="1" x14ac:dyDescent="0.2">
      <c r="A57" s="370"/>
      <c r="B57" s="380"/>
      <c r="C57" s="936" t="s">
        <v>54</v>
      </c>
      <c r="D57" s="932"/>
      <c r="E57" s="1038">
        <v>172</v>
      </c>
      <c r="F57" s="1038">
        <v>169</v>
      </c>
      <c r="G57" s="1038">
        <v>226</v>
      </c>
      <c r="H57" s="1038">
        <v>190</v>
      </c>
      <c r="I57" s="1038">
        <v>101</v>
      </c>
      <c r="J57" s="1038">
        <v>205</v>
      </c>
      <c r="K57" s="1038">
        <v>229</v>
      </c>
      <c r="L57" s="1038">
        <v>219</v>
      </c>
      <c r="M57" s="1038">
        <v>257</v>
      </c>
      <c r="N57" s="381"/>
      <c r="O57" s="370">
        <v>5505</v>
      </c>
    </row>
    <row r="58" spans="1:19" ht="9.75" customHeight="1" x14ac:dyDescent="0.2">
      <c r="A58" s="370"/>
      <c r="B58" s="380"/>
      <c r="C58" s="936" t="s">
        <v>63</v>
      </c>
      <c r="D58" s="932"/>
      <c r="E58" s="1038">
        <v>1512</v>
      </c>
      <c r="F58" s="1038">
        <v>1100</v>
      </c>
      <c r="G58" s="1038">
        <v>1009</v>
      </c>
      <c r="H58" s="1038">
        <v>913</v>
      </c>
      <c r="I58" s="1038">
        <v>463</v>
      </c>
      <c r="J58" s="1038">
        <v>878</v>
      </c>
      <c r="K58" s="1038">
        <v>1664</v>
      </c>
      <c r="L58" s="1038">
        <v>1326</v>
      </c>
      <c r="M58" s="1038">
        <v>1223</v>
      </c>
      <c r="N58" s="381"/>
      <c r="O58" s="370">
        <v>35834</v>
      </c>
    </row>
    <row r="59" spans="1:19" ht="9.75" customHeight="1" x14ac:dyDescent="0.2">
      <c r="A59" s="370"/>
      <c r="B59" s="380"/>
      <c r="C59" s="936" t="s">
        <v>65</v>
      </c>
      <c r="D59" s="932"/>
      <c r="E59" s="1038">
        <v>120</v>
      </c>
      <c r="F59" s="1038">
        <v>95</v>
      </c>
      <c r="G59" s="1038">
        <v>80</v>
      </c>
      <c r="H59" s="1038">
        <v>68</v>
      </c>
      <c r="I59" s="1038">
        <v>43</v>
      </c>
      <c r="J59" s="1038">
        <v>103</v>
      </c>
      <c r="K59" s="1038">
        <v>85</v>
      </c>
      <c r="L59" s="1038">
        <v>121</v>
      </c>
      <c r="M59" s="1038">
        <v>137</v>
      </c>
      <c r="N59" s="381"/>
      <c r="O59" s="370">
        <v>3304</v>
      </c>
    </row>
    <row r="60" spans="1:19" ht="9.75" customHeight="1" x14ac:dyDescent="0.2">
      <c r="A60" s="370"/>
      <c r="B60" s="380"/>
      <c r="C60" s="936" t="s">
        <v>74</v>
      </c>
      <c r="D60" s="932"/>
      <c r="E60" s="1038">
        <v>299</v>
      </c>
      <c r="F60" s="1038">
        <v>278</v>
      </c>
      <c r="G60" s="1038">
        <v>241</v>
      </c>
      <c r="H60" s="1038">
        <v>179</v>
      </c>
      <c r="I60" s="1038">
        <v>169</v>
      </c>
      <c r="J60" s="1038">
        <v>233</v>
      </c>
      <c r="K60" s="1038">
        <v>256</v>
      </c>
      <c r="L60" s="1038">
        <v>322</v>
      </c>
      <c r="M60" s="1038">
        <v>402</v>
      </c>
      <c r="N60" s="381"/>
      <c r="O60" s="370">
        <v>6334</v>
      </c>
    </row>
    <row r="61" spans="1:19" ht="9.75" customHeight="1" x14ac:dyDescent="0.2">
      <c r="A61" s="370"/>
      <c r="B61" s="380"/>
      <c r="C61" s="936" t="s">
        <v>60</v>
      </c>
      <c r="D61" s="932"/>
      <c r="E61" s="1038">
        <v>704</v>
      </c>
      <c r="F61" s="1038">
        <v>701</v>
      </c>
      <c r="G61" s="1038">
        <v>655</v>
      </c>
      <c r="H61" s="1038">
        <v>582</v>
      </c>
      <c r="I61" s="1038">
        <v>222</v>
      </c>
      <c r="J61" s="1038">
        <v>665</v>
      </c>
      <c r="K61" s="1038">
        <v>786</v>
      </c>
      <c r="L61" s="1038">
        <v>751</v>
      </c>
      <c r="M61" s="1038">
        <v>815</v>
      </c>
      <c r="N61" s="381"/>
      <c r="O61" s="370">
        <v>14052</v>
      </c>
    </row>
    <row r="62" spans="1:19" ht="9.75" customHeight="1" x14ac:dyDescent="0.2">
      <c r="A62" s="370"/>
      <c r="B62" s="380"/>
      <c r="C62" s="936" t="s">
        <v>55</v>
      </c>
      <c r="D62" s="932"/>
      <c r="E62" s="1038">
        <v>265</v>
      </c>
      <c r="F62" s="1038">
        <v>258</v>
      </c>
      <c r="G62" s="1038">
        <v>256</v>
      </c>
      <c r="H62" s="1038">
        <v>177</v>
      </c>
      <c r="I62" s="1038">
        <v>123</v>
      </c>
      <c r="J62" s="1038">
        <v>253</v>
      </c>
      <c r="K62" s="1038">
        <v>234</v>
      </c>
      <c r="L62" s="1038">
        <v>302</v>
      </c>
      <c r="M62" s="1038">
        <v>342</v>
      </c>
      <c r="N62" s="381"/>
      <c r="O62" s="370">
        <v>5973</v>
      </c>
    </row>
    <row r="63" spans="1:19" ht="9.75" customHeight="1" x14ac:dyDescent="0.2">
      <c r="A63" s="370"/>
      <c r="B63" s="380"/>
      <c r="C63" s="936" t="s">
        <v>73</v>
      </c>
      <c r="D63" s="932"/>
      <c r="E63" s="1038">
        <v>800</v>
      </c>
      <c r="F63" s="1038">
        <v>665</v>
      </c>
      <c r="G63" s="1038">
        <v>632</v>
      </c>
      <c r="H63" s="1038">
        <v>498</v>
      </c>
      <c r="I63" s="1038">
        <v>435</v>
      </c>
      <c r="J63" s="1038">
        <v>587</v>
      </c>
      <c r="K63" s="1038">
        <v>645</v>
      </c>
      <c r="L63" s="1038">
        <v>662</v>
      </c>
      <c r="M63" s="1038">
        <v>772</v>
      </c>
      <c r="N63" s="381"/>
      <c r="O63" s="370">
        <v>26102</v>
      </c>
    </row>
    <row r="64" spans="1:19" ht="9.75" customHeight="1" x14ac:dyDescent="0.2">
      <c r="A64" s="370"/>
      <c r="B64" s="380"/>
      <c r="C64" s="936" t="s">
        <v>75</v>
      </c>
      <c r="D64" s="932"/>
      <c r="E64" s="1038">
        <v>171</v>
      </c>
      <c r="F64" s="1038">
        <v>164</v>
      </c>
      <c r="G64" s="1038">
        <v>132</v>
      </c>
      <c r="H64" s="1038">
        <v>96</v>
      </c>
      <c r="I64" s="1038">
        <v>62</v>
      </c>
      <c r="J64" s="1038">
        <v>130</v>
      </c>
      <c r="K64" s="1038">
        <v>147</v>
      </c>
      <c r="L64" s="1038">
        <v>134</v>
      </c>
      <c r="M64" s="1038">
        <v>197</v>
      </c>
      <c r="N64" s="381"/>
      <c r="O64" s="370">
        <v>4393</v>
      </c>
    </row>
    <row r="65" spans="1:15" ht="9.75" customHeight="1" x14ac:dyDescent="0.2">
      <c r="A65" s="370"/>
      <c r="B65" s="380"/>
      <c r="C65" s="936" t="s">
        <v>59</v>
      </c>
      <c r="D65" s="932"/>
      <c r="E65" s="1038">
        <v>500</v>
      </c>
      <c r="F65" s="1038">
        <v>481</v>
      </c>
      <c r="G65" s="1038">
        <v>514</v>
      </c>
      <c r="H65" s="1038">
        <v>432</v>
      </c>
      <c r="I65" s="1038">
        <v>184</v>
      </c>
      <c r="J65" s="1038">
        <v>373</v>
      </c>
      <c r="K65" s="1038">
        <v>469</v>
      </c>
      <c r="L65" s="1038">
        <v>535</v>
      </c>
      <c r="M65" s="1038">
        <v>672</v>
      </c>
      <c r="N65" s="381"/>
      <c r="O65" s="370">
        <v>16923</v>
      </c>
    </row>
    <row r="66" spans="1:15" ht="9.75" customHeight="1" x14ac:dyDescent="0.2">
      <c r="A66" s="370"/>
      <c r="B66" s="380"/>
      <c r="C66" s="936" t="s">
        <v>58</v>
      </c>
      <c r="D66" s="932"/>
      <c r="E66" s="1038">
        <v>3984</v>
      </c>
      <c r="F66" s="1038">
        <v>2580</v>
      </c>
      <c r="G66" s="1038">
        <v>2774</v>
      </c>
      <c r="H66" s="1038">
        <v>2055</v>
      </c>
      <c r="I66" s="1038">
        <v>825</v>
      </c>
      <c r="J66" s="1038">
        <v>1372</v>
      </c>
      <c r="K66" s="1038">
        <v>1892</v>
      </c>
      <c r="L66" s="1038">
        <v>1689</v>
      </c>
      <c r="M66" s="1038">
        <v>1987</v>
      </c>
      <c r="N66" s="381"/>
      <c r="O66" s="370">
        <v>81201</v>
      </c>
    </row>
    <row r="67" spans="1:15" ht="9.75" customHeight="1" x14ac:dyDescent="0.2">
      <c r="A67" s="370"/>
      <c r="B67" s="380"/>
      <c r="C67" s="936" t="s">
        <v>56</v>
      </c>
      <c r="D67" s="932"/>
      <c r="E67" s="1038">
        <v>317</v>
      </c>
      <c r="F67" s="1038">
        <v>73</v>
      </c>
      <c r="G67" s="1038">
        <v>481</v>
      </c>
      <c r="H67" s="1038">
        <v>137</v>
      </c>
      <c r="I67" s="1038">
        <v>115</v>
      </c>
      <c r="J67" s="1038">
        <v>174</v>
      </c>
      <c r="K67" s="1038">
        <v>186</v>
      </c>
      <c r="L67" s="1038">
        <v>234</v>
      </c>
      <c r="M67" s="1038">
        <v>249</v>
      </c>
      <c r="N67" s="381"/>
      <c r="O67" s="370">
        <v>4403</v>
      </c>
    </row>
    <row r="68" spans="1:15" ht="9.75" customHeight="1" x14ac:dyDescent="0.2">
      <c r="A68" s="370"/>
      <c r="B68" s="380"/>
      <c r="C68" s="936" t="s">
        <v>62</v>
      </c>
      <c r="D68" s="932"/>
      <c r="E68" s="1038">
        <v>3247</v>
      </c>
      <c r="F68" s="1038">
        <v>3067</v>
      </c>
      <c r="G68" s="1038">
        <v>2994</v>
      </c>
      <c r="H68" s="1038">
        <v>2353</v>
      </c>
      <c r="I68" s="1038">
        <v>1229</v>
      </c>
      <c r="J68" s="1038">
        <v>2735</v>
      </c>
      <c r="K68" s="1038">
        <v>2798</v>
      </c>
      <c r="L68" s="1038">
        <v>2882</v>
      </c>
      <c r="M68" s="1038">
        <v>3337</v>
      </c>
      <c r="N68" s="381"/>
      <c r="O68" s="370">
        <v>88638</v>
      </c>
    </row>
    <row r="69" spans="1:15" ht="9.75" customHeight="1" x14ac:dyDescent="0.2">
      <c r="A69" s="370"/>
      <c r="B69" s="380"/>
      <c r="C69" s="936" t="s">
        <v>78</v>
      </c>
      <c r="D69" s="932"/>
      <c r="E69" s="1038">
        <v>585</v>
      </c>
      <c r="F69" s="1038">
        <v>544</v>
      </c>
      <c r="G69" s="1038">
        <v>528</v>
      </c>
      <c r="H69" s="1038">
        <v>393</v>
      </c>
      <c r="I69" s="1038">
        <v>336</v>
      </c>
      <c r="J69" s="1038">
        <v>580</v>
      </c>
      <c r="K69" s="1038">
        <v>640</v>
      </c>
      <c r="L69" s="1038">
        <v>586</v>
      </c>
      <c r="M69" s="1038">
        <v>273</v>
      </c>
      <c r="N69" s="381"/>
      <c r="O69" s="370">
        <v>18640</v>
      </c>
    </row>
    <row r="70" spans="1:15" ht="9.75" customHeight="1" x14ac:dyDescent="0.2">
      <c r="A70" s="370"/>
      <c r="B70" s="380"/>
      <c r="C70" s="936" t="s">
        <v>57</v>
      </c>
      <c r="D70" s="932"/>
      <c r="E70" s="1038">
        <v>1348</v>
      </c>
      <c r="F70" s="1038">
        <v>1192</v>
      </c>
      <c r="G70" s="1038">
        <v>1144</v>
      </c>
      <c r="H70" s="1038">
        <v>998</v>
      </c>
      <c r="I70" s="1038">
        <v>485</v>
      </c>
      <c r="J70" s="1038">
        <v>1173</v>
      </c>
      <c r="K70" s="1038">
        <v>990</v>
      </c>
      <c r="L70" s="1038">
        <v>1651</v>
      </c>
      <c r="M70" s="1038">
        <v>1761</v>
      </c>
      <c r="N70" s="381"/>
      <c r="O70" s="370">
        <v>35533</v>
      </c>
    </row>
    <row r="71" spans="1:15" ht="9.75" customHeight="1" x14ac:dyDescent="0.2">
      <c r="A71" s="370"/>
      <c r="B71" s="380"/>
      <c r="C71" s="936" t="s">
        <v>64</v>
      </c>
      <c r="D71" s="932"/>
      <c r="E71" s="1038">
        <v>340</v>
      </c>
      <c r="F71" s="1038">
        <v>214</v>
      </c>
      <c r="G71" s="1038">
        <v>259</v>
      </c>
      <c r="H71" s="1038">
        <v>257</v>
      </c>
      <c r="I71" s="1038">
        <v>92</v>
      </c>
      <c r="J71" s="1038">
        <v>191</v>
      </c>
      <c r="K71" s="1038">
        <v>151</v>
      </c>
      <c r="L71" s="1038">
        <v>236</v>
      </c>
      <c r="M71" s="1038">
        <v>301</v>
      </c>
      <c r="N71" s="381"/>
      <c r="O71" s="370">
        <v>6979</v>
      </c>
    </row>
    <row r="72" spans="1:15" ht="9.75" customHeight="1" x14ac:dyDescent="0.2">
      <c r="A72" s="370"/>
      <c r="B72" s="380"/>
      <c r="C72" s="936" t="s">
        <v>66</v>
      </c>
      <c r="D72" s="932"/>
      <c r="E72" s="1038">
        <v>150</v>
      </c>
      <c r="F72" s="1038">
        <v>114</v>
      </c>
      <c r="G72" s="1038">
        <v>116</v>
      </c>
      <c r="H72" s="1038">
        <v>86</v>
      </c>
      <c r="I72" s="1038">
        <v>63</v>
      </c>
      <c r="J72" s="1038">
        <v>118</v>
      </c>
      <c r="K72" s="1038">
        <v>112</v>
      </c>
      <c r="L72" s="1038">
        <v>132</v>
      </c>
      <c r="M72" s="1038">
        <v>164</v>
      </c>
      <c r="N72" s="381"/>
      <c r="O72" s="370">
        <v>5622</v>
      </c>
    </row>
    <row r="73" spans="1:15" ht="9.75" customHeight="1" x14ac:dyDescent="0.2">
      <c r="A73" s="370"/>
      <c r="B73" s="380"/>
      <c r="C73" s="936" t="s">
        <v>76</v>
      </c>
      <c r="D73" s="932"/>
      <c r="E73" s="1038">
        <v>378</v>
      </c>
      <c r="F73" s="1038">
        <v>343</v>
      </c>
      <c r="G73" s="1038">
        <v>328</v>
      </c>
      <c r="H73" s="1038">
        <v>296</v>
      </c>
      <c r="I73" s="1038">
        <v>187</v>
      </c>
      <c r="J73" s="1038">
        <v>299</v>
      </c>
      <c r="K73" s="1038">
        <v>340</v>
      </c>
      <c r="L73" s="1038">
        <v>430</v>
      </c>
      <c r="M73" s="1038">
        <v>445</v>
      </c>
      <c r="N73" s="381"/>
      <c r="O73" s="370">
        <v>12225</v>
      </c>
    </row>
    <row r="74" spans="1:15" ht="9.75" customHeight="1" x14ac:dyDescent="0.2">
      <c r="A74" s="370"/>
      <c r="B74" s="380"/>
      <c r="C74" s="936" t="s">
        <v>129</v>
      </c>
      <c r="D74" s="932"/>
      <c r="E74" s="1038">
        <v>397</v>
      </c>
      <c r="F74" s="1038">
        <v>350</v>
      </c>
      <c r="G74" s="1038">
        <v>412</v>
      </c>
      <c r="H74" s="1038">
        <v>221</v>
      </c>
      <c r="I74" s="1038">
        <v>230</v>
      </c>
      <c r="J74" s="1038">
        <v>347</v>
      </c>
      <c r="K74" s="1038">
        <v>381</v>
      </c>
      <c r="L74" s="1038">
        <v>425</v>
      </c>
      <c r="M74" s="1038">
        <v>499</v>
      </c>
      <c r="N74" s="381"/>
      <c r="O74" s="370">
        <v>8291</v>
      </c>
    </row>
    <row r="75" spans="1:15" ht="9.75" customHeight="1" x14ac:dyDescent="0.2">
      <c r="A75" s="370"/>
      <c r="B75" s="380"/>
      <c r="C75" s="936" t="s">
        <v>130</v>
      </c>
      <c r="D75" s="932"/>
      <c r="E75" s="1038">
        <v>225</v>
      </c>
      <c r="F75" s="1038">
        <v>203</v>
      </c>
      <c r="G75" s="1038">
        <v>196</v>
      </c>
      <c r="H75" s="1038">
        <v>180</v>
      </c>
      <c r="I75" s="1038">
        <v>129</v>
      </c>
      <c r="J75" s="1038">
        <v>276</v>
      </c>
      <c r="K75" s="1038">
        <v>221</v>
      </c>
      <c r="L75" s="1038">
        <v>237</v>
      </c>
      <c r="M75" s="1038">
        <v>232</v>
      </c>
      <c r="N75" s="381"/>
      <c r="O75" s="370">
        <v>12043</v>
      </c>
    </row>
    <row r="76" spans="1:15" s="408" customFormat="1" ht="8.25" customHeight="1" x14ac:dyDescent="0.2">
      <c r="A76" s="404"/>
      <c r="B76" s="405"/>
      <c r="C76" s="1640" t="s">
        <v>681</v>
      </c>
      <c r="D76" s="1640"/>
      <c r="E76" s="1640"/>
      <c r="F76" s="1640"/>
      <c r="G76" s="1640"/>
      <c r="H76" s="1640"/>
      <c r="I76" s="1640"/>
      <c r="J76" s="1640"/>
      <c r="K76" s="1640"/>
      <c r="L76" s="1640"/>
      <c r="M76" s="1640"/>
      <c r="N76" s="381"/>
      <c r="O76" s="404"/>
    </row>
    <row r="77" spans="1:15" ht="8.25" customHeight="1" x14ac:dyDescent="0.2">
      <c r="A77" s="370"/>
      <c r="B77" s="380"/>
      <c r="C77" s="1636" t="s">
        <v>485</v>
      </c>
      <c r="D77" s="1636"/>
      <c r="E77" s="1636"/>
      <c r="F77" s="1636"/>
      <c r="G77" s="1636"/>
      <c r="H77" s="1636"/>
      <c r="I77" s="1636"/>
      <c r="J77" s="1636"/>
      <c r="K77" s="1636"/>
      <c r="L77" s="1636"/>
      <c r="M77" s="1636"/>
      <c r="N77" s="937"/>
      <c r="O77" s="370"/>
    </row>
    <row r="78" spans="1:15" ht="8.25" customHeight="1" x14ac:dyDescent="0.2">
      <c r="A78" s="370"/>
      <c r="B78" s="380"/>
      <c r="C78" s="938" t="s">
        <v>486</v>
      </c>
      <c r="D78" s="938"/>
      <c r="E78" s="938"/>
      <c r="F78" s="938"/>
      <c r="G78" s="938"/>
      <c r="H78" s="938"/>
      <c r="I78" s="938"/>
      <c r="J78" s="939"/>
      <c r="K78" s="1636"/>
      <c r="L78" s="1636"/>
      <c r="M78" s="1636"/>
      <c r="N78" s="1637"/>
      <c r="O78" s="370"/>
    </row>
    <row r="79" spans="1:15" ht="11.25" customHeight="1" x14ac:dyDescent="0.2">
      <c r="A79" s="370"/>
      <c r="B79" s="380"/>
      <c r="C79" s="940" t="s">
        <v>416</v>
      </c>
      <c r="D79" s="89"/>
      <c r="E79" s="89"/>
      <c r="F79" s="89"/>
      <c r="G79" s="703" t="s">
        <v>133</v>
      </c>
      <c r="H79" s="89"/>
      <c r="I79" s="89"/>
      <c r="J79" s="89"/>
      <c r="K79" s="89"/>
      <c r="L79" s="89"/>
      <c r="M79" s="89"/>
      <c r="N79" s="381"/>
      <c r="O79" s="370"/>
    </row>
    <row r="80" spans="1:15" ht="13.5" customHeight="1" x14ac:dyDescent="0.2">
      <c r="A80" s="370"/>
      <c r="B80" s="380"/>
      <c r="C80" s="370"/>
      <c r="D80" s="370"/>
      <c r="E80" s="377"/>
      <c r="F80" s="377"/>
      <c r="G80" s="377"/>
      <c r="H80" s="377"/>
      <c r="I80" s="377"/>
      <c r="J80" s="377"/>
      <c r="K80" s="1638">
        <v>43497</v>
      </c>
      <c r="L80" s="1638"/>
      <c r="M80" s="1638"/>
      <c r="N80" s="414">
        <v>19</v>
      </c>
      <c r="O80" s="377"/>
    </row>
    <row r="81" ht="13.5" customHeight="1" x14ac:dyDescent="0.2"/>
  </sheetData>
  <mergeCells count="24">
    <mergeCell ref="K78:N78"/>
    <mergeCell ref="K80:M80"/>
    <mergeCell ref="C20:M20"/>
    <mergeCell ref="C22:D22"/>
    <mergeCell ref="C76:H76"/>
    <mergeCell ref="I76:M76"/>
    <mergeCell ref="C77:M77"/>
    <mergeCell ref="C55:D55"/>
    <mergeCell ref="C47:D47"/>
    <mergeCell ref="C48:G48"/>
    <mergeCell ref="H48:M48"/>
    <mergeCell ref="C50:M50"/>
    <mergeCell ref="C52:D52"/>
    <mergeCell ref="C18:M18"/>
    <mergeCell ref="C41:M41"/>
    <mergeCell ref="C43:D43"/>
    <mergeCell ref="C45:D45"/>
    <mergeCell ref="C46:D46"/>
    <mergeCell ref="C8:D8"/>
    <mergeCell ref="B1:D1"/>
    <mergeCell ref="B2:D2"/>
    <mergeCell ref="C4:M4"/>
    <mergeCell ref="C5:D6"/>
    <mergeCell ref="E6:L6"/>
  </mergeCells>
  <conditionalFormatting sqref="E7:M7">
    <cfRule type="cellIs" dxfId="7" priority="1" operator="equal">
      <formula>"jan."</formula>
    </cfRule>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pageSetUpPr fitToPage="1"/>
  </sheetPr>
  <dimension ref="A1:O74"/>
  <sheetViews>
    <sheetView workbookViewId="0"/>
  </sheetViews>
  <sheetFormatPr defaultRowHeight="12.75" x14ac:dyDescent="0.2"/>
  <cols>
    <col min="1" max="1" width="1" style="375" customWidth="1"/>
    <col min="2" max="2" width="2.5703125" style="375" customWidth="1"/>
    <col min="3" max="3" width="1.140625" style="375" customWidth="1"/>
    <col min="4" max="4" width="24.42578125" style="375" customWidth="1"/>
    <col min="5" max="10" width="7.5703125" style="386" customWidth="1"/>
    <col min="11" max="11" width="7.5703125" style="415" customWidth="1"/>
    <col min="12" max="12" width="7.5703125" style="386" customWidth="1"/>
    <col min="13" max="13" width="7.7109375" style="415" customWidth="1"/>
    <col min="14" max="14" width="2.5703125" style="375" customWidth="1"/>
    <col min="15" max="15" width="1" style="375" customWidth="1"/>
    <col min="16" max="16384" width="9.140625" style="375"/>
  </cols>
  <sheetData>
    <row r="1" spans="1:15" ht="13.5" customHeight="1" x14ac:dyDescent="0.2">
      <c r="A1" s="370"/>
      <c r="B1" s="374"/>
      <c r="C1" s="374"/>
      <c r="D1" s="374"/>
      <c r="E1" s="374"/>
      <c r="F1" s="371"/>
      <c r="G1" s="371"/>
      <c r="H1" s="371"/>
      <c r="I1" s="371"/>
      <c r="J1" s="371"/>
      <c r="K1" s="1509" t="s">
        <v>325</v>
      </c>
      <c r="L1" s="1509"/>
      <c r="M1" s="1509"/>
      <c r="N1" s="370"/>
    </row>
    <row r="2" spans="1:15" ht="6" customHeight="1" x14ac:dyDescent="0.2">
      <c r="A2" s="370"/>
      <c r="B2" s="1060"/>
      <c r="C2" s="1059"/>
      <c r="D2" s="1059"/>
      <c r="E2" s="1051"/>
      <c r="F2" s="1052"/>
      <c r="G2" s="1052"/>
      <c r="H2" s="1052"/>
      <c r="I2" s="1052"/>
      <c r="J2" s="1052"/>
      <c r="K2" s="1053"/>
      <c r="L2" s="1052"/>
      <c r="M2" s="1053"/>
      <c r="N2" s="421"/>
      <c r="O2" s="370"/>
    </row>
    <row r="3" spans="1:15" ht="11.25" customHeight="1" thickBot="1" x14ac:dyDescent="0.25">
      <c r="A3" s="370"/>
      <c r="B3" s="432"/>
      <c r="C3" s="380"/>
      <c r="D3" s="380"/>
      <c r="E3" s="377"/>
      <c r="F3" s="377"/>
      <c r="G3" s="377"/>
      <c r="H3" s="377"/>
      <c r="I3" s="377" t="s">
        <v>34</v>
      </c>
      <c r="J3" s="377"/>
      <c r="K3" s="679"/>
      <c r="L3" s="377"/>
      <c r="M3" s="949" t="s">
        <v>72</v>
      </c>
      <c r="N3" s="486"/>
      <c r="O3" s="370"/>
    </row>
    <row r="4" spans="1:15" ht="13.5" thickBot="1" x14ac:dyDescent="0.25">
      <c r="A4" s="370"/>
      <c r="B4" s="432"/>
      <c r="C4" s="1631" t="s">
        <v>498</v>
      </c>
      <c r="D4" s="1632"/>
      <c r="E4" s="1632"/>
      <c r="F4" s="1632"/>
      <c r="G4" s="1632"/>
      <c r="H4" s="1632"/>
      <c r="I4" s="1632"/>
      <c r="J4" s="1632"/>
      <c r="K4" s="1632"/>
      <c r="L4" s="1632"/>
      <c r="M4" s="1633"/>
      <c r="N4" s="486"/>
      <c r="O4" s="370"/>
    </row>
    <row r="5" spans="1:15" ht="7.5" customHeight="1" x14ac:dyDescent="0.2">
      <c r="A5" s="370"/>
      <c r="B5" s="432"/>
      <c r="C5" s="1101" t="s">
        <v>77</v>
      </c>
      <c r="D5" s="396"/>
      <c r="E5" s="411"/>
      <c r="F5" s="411"/>
      <c r="G5" s="411"/>
      <c r="H5" s="411"/>
      <c r="I5" s="411"/>
      <c r="J5" s="411"/>
      <c r="K5" s="411"/>
      <c r="L5" s="411"/>
      <c r="M5" s="411"/>
      <c r="N5" s="486"/>
      <c r="O5" s="370"/>
    </row>
    <row r="6" spans="1:15" ht="12" customHeight="1" x14ac:dyDescent="0.2">
      <c r="A6" s="370"/>
      <c r="B6" s="432"/>
      <c r="C6" s="88"/>
      <c r="D6" s="378"/>
      <c r="E6" s="1629">
        <v>2018</v>
      </c>
      <c r="F6" s="1629"/>
      <c r="G6" s="1629"/>
      <c r="H6" s="1629"/>
      <c r="I6" s="1629"/>
      <c r="J6" s="1629"/>
      <c r="K6" s="1629"/>
      <c r="L6" s="1629"/>
      <c r="M6" s="1361">
        <v>2019</v>
      </c>
      <c r="N6" s="486"/>
      <c r="O6" s="370"/>
    </row>
    <row r="7" spans="1:15" s="384" customFormat="1" ht="12.75" customHeight="1" x14ac:dyDescent="0.2">
      <c r="A7" s="382"/>
      <c r="B7" s="528"/>
      <c r="C7" s="389"/>
      <c r="D7" s="389"/>
      <c r="E7" s="748" t="s">
        <v>100</v>
      </c>
      <c r="F7" s="748" t="s">
        <v>99</v>
      </c>
      <c r="G7" s="749" t="s">
        <v>98</v>
      </c>
      <c r="H7" s="749" t="s">
        <v>97</v>
      </c>
      <c r="I7" s="748" t="s">
        <v>96</v>
      </c>
      <c r="J7" s="749" t="s">
        <v>95</v>
      </c>
      <c r="K7" s="749" t="s">
        <v>94</v>
      </c>
      <c r="L7" s="749" t="s">
        <v>93</v>
      </c>
      <c r="M7" s="749" t="s">
        <v>92</v>
      </c>
      <c r="N7" s="486"/>
      <c r="O7" s="370"/>
    </row>
    <row r="8" spans="1:15" ht="12.75" customHeight="1" x14ac:dyDescent="0.2">
      <c r="A8" s="370"/>
      <c r="B8" s="432"/>
      <c r="C8" s="1623" t="s">
        <v>499</v>
      </c>
      <c r="D8" s="1623"/>
      <c r="E8" s="1039">
        <v>80724</v>
      </c>
      <c r="F8" s="1039">
        <v>82294</v>
      </c>
      <c r="G8" s="1039">
        <v>83676</v>
      </c>
      <c r="H8" s="1039">
        <v>84814</v>
      </c>
      <c r="I8" s="1039">
        <v>85932</v>
      </c>
      <c r="J8" s="1039">
        <v>87237</v>
      </c>
      <c r="K8" s="1039">
        <v>88484</v>
      </c>
      <c r="L8" s="1039">
        <v>89310</v>
      </c>
      <c r="M8" s="1039">
        <v>89869</v>
      </c>
      <c r="N8" s="486"/>
      <c r="O8" s="370"/>
    </row>
    <row r="9" spans="1:15" ht="12.75" customHeight="1" x14ac:dyDescent="0.2">
      <c r="A9" s="370"/>
      <c r="B9" s="432"/>
      <c r="C9" s="1639" t="s">
        <v>334</v>
      </c>
      <c r="D9" s="1639"/>
      <c r="E9" s="1034"/>
      <c r="F9" s="1034"/>
      <c r="G9" s="1034"/>
      <c r="H9" s="1034"/>
      <c r="I9" s="1034"/>
      <c r="J9" s="1034"/>
      <c r="K9" s="1034"/>
      <c r="L9" s="1034"/>
      <c r="M9" s="1034"/>
      <c r="N9" s="486"/>
      <c r="O9" s="370"/>
    </row>
    <row r="10" spans="1:15" ht="10.5" customHeight="1" x14ac:dyDescent="0.2">
      <c r="A10" s="370"/>
      <c r="B10" s="432"/>
      <c r="C10" s="936" t="s">
        <v>61</v>
      </c>
      <c r="D10" s="932"/>
      <c r="E10" s="1040">
        <v>5331</v>
      </c>
      <c r="F10" s="1040">
        <v>5510</v>
      </c>
      <c r="G10" s="1040">
        <v>5623</v>
      </c>
      <c r="H10" s="1040">
        <v>5685</v>
      </c>
      <c r="I10" s="1040">
        <v>5801</v>
      </c>
      <c r="J10" s="1040">
        <v>5935</v>
      </c>
      <c r="K10" s="1040">
        <v>6077</v>
      </c>
      <c r="L10" s="1040">
        <v>6129</v>
      </c>
      <c r="M10" s="1040">
        <v>6149</v>
      </c>
      <c r="N10" s="486"/>
      <c r="O10" s="370">
        <v>24716</v>
      </c>
    </row>
    <row r="11" spans="1:15" ht="10.5" customHeight="1" x14ac:dyDescent="0.2">
      <c r="A11" s="370"/>
      <c r="B11" s="432"/>
      <c r="C11" s="936" t="s">
        <v>54</v>
      </c>
      <c r="D11" s="932"/>
      <c r="E11" s="1040">
        <v>1314</v>
      </c>
      <c r="F11" s="1040">
        <v>1333</v>
      </c>
      <c r="G11" s="1040">
        <v>1347</v>
      </c>
      <c r="H11" s="1040">
        <v>1356</v>
      </c>
      <c r="I11" s="1040">
        <v>1370</v>
      </c>
      <c r="J11" s="1040">
        <v>1377</v>
      </c>
      <c r="K11" s="1040">
        <v>1386</v>
      </c>
      <c r="L11" s="1040">
        <v>1405</v>
      </c>
      <c r="M11" s="1040">
        <v>1407</v>
      </c>
      <c r="N11" s="486"/>
      <c r="O11" s="370">
        <v>5505</v>
      </c>
    </row>
    <row r="12" spans="1:15" ht="10.5" customHeight="1" x14ac:dyDescent="0.2">
      <c r="A12" s="370"/>
      <c r="B12" s="432"/>
      <c r="C12" s="936" t="s">
        <v>63</v>
      </c>
      <c r="D12" s="932"/>
      <c r="E12" s="1040">
        <v>7175</v>
      </c>
      <c r="F12" s="1040">
        <v>7302</v>
      </c>
      <c r="G12" s="1040">
        <v>7423</v>
      </c>
      <c r="H12" s="1040">
        <v>7507</v>
      </c>
      <c r="I12" s="1040">
        <v>7601</v>
      </c>
      <c r="J12" s="1040">
        <v>7724</v>
      </c>
      <c r="K12" s="1040">
        <v>7806</v>
      </c>
      <c r="L12" s="1040">
        <v>7856</v>
      </c>
      <c r="M12" s="1040">
        <v>7900</v>
      </c>
      <c r="N12" s="486"/>
      <c r="O12" s="370">
        <v>35834</v>
      </c>
    </row>
    <row r="13" spans="1:15" ht="10.5" customHeight="1" x14ac:dyDescent="0.2">
      <c r="A13" s="370"/>
      <c r="B13" s="432"/>
      <c r="C13" s="936" t="s">
        <v>65</v>
      </c>
      <c r="D13" s="932"/>
      <c r="E13" s="1040">
        <v>1388</v>
      </c>
      <c r="F13" s="1040">
        <v>1403</v>
      </c>
      <c r="G13" s="1040">
        <v>1425</v>
      </c>
      <c r="H13" s="1040">
        <v>1438</v>
      </c>
      <c r="I13" s="1040">
        <v>1449</v>
      </c>
      <c r="J13" s="1040">
        <v>1475</v>
      </c>
      <c r="K13" s="1040">
        <v>1502</v>
      </c>
      <c r="L13" s="1040">
        <v>1517</v>
      </c>
      <c r="M13" s="1040">
        <v>1523</v>
      </c>
      <c r="N13" s="486"/>
      <c r="O13" s="370">
        <v>3304</v>
      </c>
    </row>
    <row r="14" spans="1:15" ht="10.5" customHeight="1" x14ac:dyDescent="0.2">
      <c r="A14" s="370"/>
      <c r="B14" s="432"/>
      <c r="C14" s="936" t="s">
        <v>74</v>
      </c>
      <c r="D14" s="932"/>
      <c r="E14" s="1040">
        <v>1807</v>
      </c>
      <c r="F14" s="1040">
        <v>1822</v>
      </c>
      <c r="G14" s="1040">
        <v>1838</v>
      </c>
      <c r="H14" s="1040">
        <v>1853</v>
      </c>
      <c r="I14" s="1040">
        <v>1868</v>
      </c>
      <c r="J14" s="1040">
        <v>1881</v>
      </c>
      <c r="K14" s="1040">
        <v>1892</v>
      </c>
      <c r="L14" s="1040">
        <v>1902</v>
      </c>
      <c r="M14" s="1040">
        <v>1909</v>
      </c>
      <c r="N14" s="486"/>
      <c r="O14" s="370">
        <v>6334</v>
      </c>
    </row>
    <row r="15" spans="1:15" ht="10.5" customHeight="1" x14ac:dyDescent="0.2">
      <c r="A15" s="370"/>
      <c r="B15" s="432"/>
      <c r="C15" s="936" t="s">
        <v>60</v>
      </c>
      <c r="D15" s="932"/>
      <c r="E15" s="1040">
        <v>3096</v>
      </c>
      <c r="F15" s="1040">
        <v>3152</v>
      </c>
      <c r="G15" s="1040">
        <v>3211</v>
      </c>
      <c r="H15" s="1040">
        <v>3251</v>
      </c>
      <c r="I15" s="1040">
        <v>3281</v>
      </c>
      <c r="J15" s="1040">
        <v>3312</v>
      </c>
      <c r="K15" s="1040">
        <v>3338</v>
      </c>
      <c r="L15" s="1040">
        <v>3353</v>
      </c>
      <c r="M15" s="1040">
        <v>3354</v>
      </c>
      <c r="N15" s="486"/>
      <c r="O15" s="370">
        <v>14052</v>
      </c>
    </row>
    <row r="16" spans="1:15" ht="10.5" customHeight="1" x14ac:dyDescent="0.2">
      <c r="A16" s="370"/>
      <c r="B16" s="432"/>
      <c r="C16" s="936" t="s">
        <v>55</v>
      </c>
      <c r="D16" s="932"/>
      <c r="E16" s="1040">
        <v>1372</v>
      </c>
      <c r="F16" s="1040">
        <v>1392</v>
      </c>
      <c r="G16" s="1040">
        <v>1410</v>
      </c>
      <c r="H16" s="1040">
        <v>1436</v>
      </c>
      <c r="I16" s="1040">
        <v>1452</v>
      </c>
      <c r="J16" s="1040">
        <v>1472</v>
      </c>
      <c r="K16" s="1040">
        <v>1496</v>
      </c>
      <c r="L16" s="1040">
        <v>1509</v>
      </c>
      <c r="M16" s="1040">
        <v>1533</v>
      </c>
      <c r="N16" s="486"/>
      <c r="O16" s="370">
        <v>5973</v>
      </c>
    </row>
    <row r="17" spans="1:15" ht="10.5" customHeight="1" x14ac:dyDescent="0.2">
      <c r="A17" s="370"/>
      <c r="B17" s="432"/>
      <c r="C17" s="936" t="s">
        <v>73</v>
      </c>
      <c r="D17" s="932"/>
      <c r="E17" s="1040">
        <v>2895</v>
      </c>
      <c r="F17" s="1040">
        <v>2948</v>
      </c>
      <c r="G17" s="1040">
        <v>3006</v>
      </c>
      <c r="H17" s="1040">
        <v>3056</v>
      </c>
      <c r="I17" s="1040">
        <v>3099</v>
      </c>
      <c r="J17" s="1040">
        <v>3143</v>
      </c>
      <c r="K17" s="1040">
        <v>3200</v>
      </c>
      <c r="L17" s="1040">
        <v>3220</v>
      </c>
      <c r="M17" s="1040">
        <v>3241</v>
      </c>
      <c r="N17" s="486"/>
      <c r="O17" s="370">
        <v>26102</v>
      </c>
    </row>
    <row r="18" spans="1:15" ht="10.5" customHeight="1" x14ac:dyDescent="0.2">
      <c r="A18" s="370"/>
      <c r="B18" s="432"/>
      <c r="C18" s="936" t="s">
        <v>75</v>
      </c>
      <c r="D18" s="932"/>
      <c r="E18" s="1040">
        <v>1621</v>
      </c>
      <c r="F18" s="1040">
        <v>1643</v>
      </c>
      <c r="G18" s="1040">
        <v>1663</v>
      </c>
      <c r="H18" s="1040">
        <v>1675</v>
      </c>
      <c r="I18" s="1040">
        <v>1681</v>
      </c>
      <c r="J18" s="1040">
        <v>1694</v>
      </c>
      <c r="K18" s="1040">
        <v>1700</v>
      </c>
      <c r="L18" s="1040">
        <v>1700</v>
      </c>
      <c r="M18" s="1040">
        <v>1710</v>
      </c>
      <c r="N18" s="486"/>
      <c r="O18" s="370">
        <v>4393</v>
      </c>
    </row>
    <row r="19" spans="1:15" ht="10.5" customHeight="1" x14ac:dyDescent="0.2">
      <c r="A19" s="370"/>
      <c r="B19" s="432"/>
      <c r="C19" s="936" t="s">
        <v>59</v>
      </c>
      <c r="D19" s="932"/>
      <c r="E19" s="1040">
        <v>3291</v>
      </c>
      <c r="F19" s="1040">
        <v>3351</v>
      </c>
      <c r="G19" s="1040">
        <v>3410</v>
      </c>
      <c r="H19" s="1040">
        <v>3451</v>
      </c>
      <c r="I19" s="1040">
        <v>3497</v>
      </c>
      <c r="J19" s="1040">
        <v>3536</v>
      </c>
      <c r="K19" s="1040">
        <v>3596</v>
      </c>
      <c r="L19" s="1040">
        <v>3622</v>
      </c>
      <c r="M19" s="1040">
        <v>3634</v>
      </c>
      <c r="N19" s="486"/>
      <c r="O19" s="370">
        <v>16923</v>
      </c>
    </row>
    <row r="20" spans="1:15" ht="10.5" customHeight="1" x14ac:dyDescent="0.2">
      <c r="A20" s="370"/>
      <c r="B20" s="432"/>
      <c r="C20" s="936" t="s">
        <v>58</v>
      </c>
      <c r="D20" s="932"/>
      <c r="E20" s="1040">
        <v>13987</v>
      </c>
      <c r="F20" s="1040">
        <v>14327</v>
      </c>
      <c r="G20" s="1040">
        <v>14644</v>
      </c>
      <c r="H20" s="1040">
        <v>14938</v>
      </c>
      <c r="I20" s="1040">
        <v>15154</v>
      </c>
      <c r="J20" s="1040">
        <v>15438</v>
      </c>
      <c r="K20" s="1040">
        <v>15716</v>
      </c>
      <c r="L20" s="1040">
        <v>15916</v>
      </c>
      <c r="M20" s="1040">
        <v>16066</v>
      </c>
      <c r="N20" s="486"/>
      <c r="O20" s="370">
        <v>81201</v>
      </c>
    </row>
    <row r="21" spans="1:15" ht="10.5" customHeight="1" x14ac:dyDescent="0.2">
      <c r="A21" s="370"/>
      <c r="B21" s="432"/>
      <c r="C21" s="936" t="s">
        <v>56</v>
      </c>
      <c r="D21" s="932"/>
      <c r="E21" s="1040">
        <v>1140</v>
      </c>
      <c r="F21" s="1040">
        <v>1159</v>
      </c>
      <c r="G21" s="1040">
        <v>1177</v>
      </c>
      <c r="H21" s="1040">
        <v>1182</v>
      </c>
      <c r="I21" s="1040">
        <v>1195</v>
      </c>
      <c r="J21" s="1040">
        <v>1208</v>
      </c>
      <c r="K21" s="1040">
        <v>1226</v>
      </c>
      <c r="L21" s="1040">
        <v>1232</v>
      </c>
      <c r="M21" s="1040">
        <v>1235</v>
      </c>
      <c r="N21" s="486"/>
      <c r="O21" s="370">
        <v>4403</v>
      </c>
    </row>
    <row r="22" spans="1:15" ht="10.5" customHeight="1" x14ac:dyDescent="0.2">
      <c r="A22" s="370"/>
      <c r="B22" s="432"/>
      <c r="C22" s="936" t="s">
        <v>62</v>
      </c>
      <c r="D22" s="932"/>
      <c r="E22" s="1040">
        <v>13809</v>
      </c>
      <c r="F22" s="1040">
        <v>14078</v>
      </c>
      <c r="G22" s="1040">
        <v>14312</v>
      </c>
      <c r="H22" s="1040">
        <v>14527</v>
      </c>
      <c r="I22" s="1040">
        <v>14738</v>
      </c>
      <c r="J22" s="1040">
        <v>14975</v>
      </c>
      <c r="K22" s="1040">
        <v>15181</v>
      </c>
      <c r="L22" s="1040">
        <v>15356</v>
      </c>
      <c r="M22" s="1040">
        <v>15441</v>
      </c>
      <c r="N22" s="486"/>
      <c r="O22" s="370">
        <v>88638</v>
      </c>
    </row>
    <row r="23" spans="1:15" ht="10.5" customHeight="1" x14ac:dyDescent="0.2">
      <c r="A23" s="370"/>
      <c r="B23" s="432"/>
      <c r="C23" s="936" t="s">
        <v>78</v>
      </c>
      <c r="D23" s="932"/>
      <c r="E23" s="1040">
        <v>3748</v>
      </c>
      <c r="F23" s="1040">
        <v>3803</v>
      </c>
      <c r="G23" s="1040">
        <v>3858</v>
      </c>
      <c r="H23" s="1040">
        <v>3902</v>
      </c>
      <c r="I23" s="1040">
        <v>3944</v>
      </c>
      <c r="J23" s="1040">
        <v>4001</v>
      </c>
      <c r="K23" s="1040">
        <v>4024</v>
      </c>
      <c r="L23" s="1040">
        <v>4060</v>
      </c>
      <c r="M23" s="1040">
        <v>4101</v>
      </c>
      <c r="N23" s="486"/>
      <c r="O23" s="370">
        <v>18640</v>
      </c>
    </row>
    <row r="24" spans="1:15" ht="10.5" customHeight="1" x14ac:dyDescent="0.2">
      <c r="A24" s="370"/>
      <c r="B24" s="432"/>
      <c r="C24" s="936" t="s">
        <v>57</v>
      </c>
      <c r="D24" s="932"/>
      <c r="E24" s="1040">
        <v>5716</v>
      </c>
      <c r="F24" s="1040">
        <v>5859</v>
      </c>
      <c r="G24" s="1040">
        <v>5994</v>
      </c>
      <c r="H24" s="1040">
        <v>6116</v>
      </c>
      <c r="I24" s="1040">
        <v>6263</v>
      </c>
      <c r="J24" s="1040">
        <v>6384</v>
      </c>
      <c r="K24" s="1040">
        <v>6524</v>
      </c>
      <c r="L24" s="1040">
        <v>6584</v>
      </c>
      <c r="M24" s="1040">
        <v>6615</v>
      </c>
      <c r="N24" s="486"/>
      <c r="O24" s="370">
        <v>35533</v>
      </c>
    </row>
    <row r="25" spans="1:15" ht="10.5" customHeight="1" x14ac:dyDescent="0.2">
      <c r="A25" s="370"/>
      <c r="B25" s="432"/>
      <c r="C25" s="936" t="s">
        <v>64</v>
      </c>
      <c r="D25" s="932"/>
      <c r="E25" s="1040">
        <v>2220</v>
      </c>
      <c r="F25" s="1040">
        <v>2263</v>
      </c>
      <c r="G25" s="1040">
        <v>2293</v>
      </c>
      <c r="H25" s="1040">
        <v>2320</v>
      </c>
      <c r="I25" s="1040">
        <v>2339</v>
      </c>
      <c r="J25" s="1040">
        <v>2368</v>
      </c>
      <c r="K25" s="1040">
        <v>2395</v>
      </c>
      <c r="L25" s="1040">
        <v>2407</v>
      </c>
      <c r="M25" s="1040">
        <v>2412</v>
      </c>
      <c r="N25" s="486"/>
      <c r="O25" s="370">
        <v>6979</v>
      </c>
    </row>
    <row r="26" spans="1:15" ht="10.5" customHeight="1" x14ac:dyDescent="0.2">
      <c r="A26" s="370"/>
      <c r="B26" s="432"/>
      <c r="C26" s="936" t="s">
        <v>66</v>
      </c>
      <c r="D26" s="932"/>
      <c r="E26" s="1040">
        <v>2188</v>
      </c>
      <c r="F26" s="1040">
        <v>2218</v>
      </c>
      <c r="G26" s="1040">
        <v>2243</v>
      </c>
      <c r="H26" s="1040">
        <v>2255</v>
      </c>
      <c r="I26" s="1040">
        <v>2268</v>
      </c>
      <c r="J26" s="1040">
        <v>2296</v>
      </c>
      <c r="K26" s="1040">
        <v>2321</v>
      </c>
      <c r="L26" s="1040">
        <v>2345</v>
      </c>
      <c r="M26" s="1040">
        <v>2362</v>
      </c>
      <c r="N26" s="486"/>
      <c r="O26" s="370">
        <v>5622</v>
      </c>
    </row>
    <row r="27" spans="1:15" ht="10.5" customHeight="1" x14ac:dyDescent="0.2">
      <c r="A27" s="370"/>
      <c r="B27" s="432"/>
      <c r="C27" s="936" t="s">
        <v>76</v>
      </c>
      <c r="D27" s="932"/>
      <c r="E27" s="1040">
        <v>3180</v>
      </c>
      <c r="F27" s="1040">
        <v>3219</v>
      </c>
      <c r="G27" s="1040">
        <v>3256</v>
      </c>
      <c r="H27" s="1040">
        <v>3286</v>
      </c>
      <c r="I27" s="1040">
        <v>3318</v>
      </c>
      <c r="J27" s="1040">
        <v>3356</v>
      </c>
      <c r="K27" s="1040">
        <v>3397</v>
      </c>
      <c r="L27" s="1040">
        <v>3430</v>
      </c>
      <c r="M27" s="1040">
        <v>3458</v>
      </c>
      <c r="N27" s="486"/>
      <c r="O27" s="370">
        <v>12225</v>
      </c>
    </row>
    <row r="28" spans="1:15" ht="10.5" customHeight="1" x14ac:dyDescent="0.2">
      <c r="A28" s="370"/>
      <c r="B28" s="432"/>
      <c r="C28" s="936" t="s">
        <v>129</v>
      </c>
      <c r="D28" s="932"/>
      <c r="E28" s="1040">
        <v>2462</v>
      </c>
      <c r="F28" s="1040">
        <v>2487</v>
      </c>
      <c r="G28" s="1040">
        <v>2505</v>
      </c>
      <c r="H28" s="1040">
        <v>2529</v>
      </c>
      <c r="I28" s="1040">
        <v>2553</v>
      </c>
      <c r="J28" s="1040">
        <v>2573</v>
      </c>
      <c r="K28" s="1040">
        <v>2606</v>
      </c>
      <c r="L28" s="1040">
        <v>2645</v>
      </c>
      <c r="M28" s="1040">
        <v>2679</v>
      </c>
      <c r="N28" s="486"/>
      <c r="O28" s="370">
        <v>8291</v>
      </c>
    </row>
    <row r="29" spans="1:15" ht="10.5" customHeight="1" x14ac:dyDescent="0.2">
      <c r="A29" s="370"/>
      <c r="B29" s="432"/>
      <c r="C29" s="936" t="s">
        <v>130</v>
      </c>
      <c r="D29" s="932"/>
      <c r="E29" s="1040">
        <v>2984</v>
      </c>
      <c r="F29" s="1040">
        <v>3025</v>
      </c>
      <c r="G29" s="1040">
        <v>3038</v>
      </c>
      <c r="H29" s="1040">
        <v>3051</v>
      </c>
      <c r="I29" s="1040">
        <v>3061</v>
      </c>
      <c r="J29" s="1040">
        <v>3089</v>
      </c>
      <c r="K29" s="1040">
        <v>3101</v>
      </c>
      <c r="L29" s="1040">
        <v>3122</v>
      </c>
      <c r="M29" s="1040">
        <v>3140</v>
      </c>
      <c r="N29" s="486"/>
      <c r="O29" s="370">
        <v>12043</v>
      </c>
    </row>
    <row r="30" spans="1:15" ht="5.25" customHeight="1" thickBot="1" x14ac:dyDescent="0.25">
      <c r="A30" s="370"/>
      <c r="B30" s="432"/>
      <c r="C30" s="936"/>
      <c r="D30" s="932"/>
      <c r="E30" s="1040"/>
      <c r="F30" s="1040"/>
      <c r="G30" s="1040"/>
      <c r="H30" s="1040"/>
      <c r="I30" s="1040"/>
      <c r="J30" s="1040"/>
      <c r="K30" s="1040"/>
      <c r="L30" s="1040"/>
      <c r="M30" s="1040"/>
      <c r="N30" s="486"/>
      <c r="O30" s="370"/>
    </row>
    <row r="31" spans="1:15" ht="13.5" customHeight="1" thickBot="1" x14ac:dyDescent="0.25">
      <c r="A31" s="370"/>
      <c r="B31" s="432"/>
      <c r="C31" s="1610" t="s">
        <v>1</v>
      </c>
      <c r="D31" s="1611"/>
      <c r="E31" s="1611"/>
      <c r="F31" s="1611"/>
      <c r="G31" s="1611"/>
      <c r="H31" s="1611"/>
      <c r="I31" s="1611"/>
      <c r="J31" s="1611"/>
      <c r="K31" s="1611"/>
      <c r="L31" s="1611"/>
      <c r="M31" s="1612"/>
      <c r="N31" s="486"/>
      <c r="O31" s="370"/>
    </row>
    <row r="32" spans="1:15" s="401" customFormat="1" ht="8.25" customHeight="1" x14ac:dyDescent="0.2">
      <c r="A32" s="398"/>
      <c r="B32" s="1102"/>
      <c r="C32" s="527" t="s">
        <v>77</v>
      </c>
      <c r="D32" s="1103"/>
      <c r="E32" s="1104"/>
      <c r="F32" s="1104"/>
      <c r="G32" s="1104"/>
      <c r="H32" s="1104"/>
      <c r="I32" s="1104"/>
      <c r="J32" s="1104"/>
      <c r="K32" s="1104"/>
      <c r="L32" s="1104"/>
      <c r="M32" s="1104"/>
      <c r="N32" s="543"/>
      <c r="O32" s="398"/>
    </row>
    <row r="33" spans="1:15" s="408" customFormat="1" ht="13.5" customHeight="1" x14ac:dyDescent="0.2">
      <c r="A33" s="404"/>
      <c r="B33" s="680"/>
      <c r="C33" s="1639" t="s">
        <v>321</v>
      </c>
      <c r="D33" s="1639"/>
      <c r="E33" s="406">
        <v>177568</v>
      </c>
      <c r="F33" s="406">
        <v>167650</v>
      </c>
      <c r="G33" s="406">
        <v>168290</v>
      </c>
      <c r="H33" s="406">
        <v>169043</v>
      </c>
      <c r="I33" s="406">
        <v>174502</v>
      </c>
      <c r="J33" s="406">
        <v>165827</v>
      </c>
      <c r="K33" s="406">
        <v>168182</v>
      </c>
      <c r="L33" s="406">
        <v>173755</v>
      </c>
      <c r="M33" s="406">
        <v>186758</v>
      </c>
      <c r="N33" s="699"/>
      <c r="O33" s="404"/>
    </row>
    <row r="34" spans="1:15" s="408" customFormat="1" ht="12.75" customHeight="1" x14ac:dyDescent="0.2">
      <c r="A34" s="404"/>
      <c r="B34" s="680"/>
      <c r="C34" s="1046" t="s">
        <v>320</v>
      </c>
      <c r="D34" s="1046"/>
      <c r="E34" s="85"/>
      <c r="F34" s="85"/>
      <c r="G34" s="85"/>
      <c r="H34" s="85"/>
      <c r="I34" s="85"/>
      <c r="J34" s="85"/>
      <c r="K34" s="85"/>
      <c r="L34" s="85"/>
      <c r="M34" s="85"/>
      <c r="N34" s="699"/>
      <c r="O34" s="404"/>
    </row>
    <row r="35" spans="1:15" s="384" customFormat="1" ht="12.75" customHeight="1" x14ac:dyDescent="0.2">
      <c r="A35" s="382"/>
      <c r="B35" s="1057"/>
      <c r="C35" s="1643" t="s">
        <v>140</v>
      </c>
      <c r="D35" s="1643"/>
      <c r="E35" s="934">
        <v>142855</v>
      </c>
      <c r="F35" s="934">
        <v>134327</v>
      </c>
      <c r="G35" s="934">
        <v>135396</v>
      </c>
      <c r="H35" s="934">
        <v>137652</v>
      </c>
      <c r="I35" s="934">
        <v>144515</v>
      </c>
      <c r="J35" s="934">
        <v>137206</v>
      </c>
      <c r="K35" s="934">
        <v>139732</v>
      </c>
      <c r="L35" s="934">
        <v>144135</v>
      </c>
      <c r="M35" s="934">
        <v>156083</v>
      </c>
      <c r="N35" s="582"/>
      <c r="O35" s="382"/>
    </row>
    <row r="36" spans="1:15" s="384" customFormat="1" ht="23.25" customHeight="1" x14ac:dyDescent="0.2">
      <c r="A36" s="382"/>
      <c r="B36" s="1057"/>
      <c r="C36" s="1643" t="s">
        <v>141</v>
      </c>
      <c r="D36" s="1643"/>
      <c r="E36" s="934">
        <v>7313</v>
      </c>
      <c r="F36" s="934">
        <v>6323</v>
      </c>
      <c r="G36" s="934">
        <v>6247</v>
      </c>
      <c r="H36" s="934">
        <v>6230</v>
      </c>
      <c r="I36" s="934">
        <v>6460</v>
      </c>
      <c r="J36" s="934">
        <v>6018</v>
      </c>
      <c r="K36" s="934">
        <v>6337</v>
      </c>
      <c r="L36" s="934">
        <v>7440</v>
      </c>
      <c r="M36" s="934">
        <v>8389</v>
      </c>
      <c r="N36" s="582"/>
      <c r="O36" s="382"/>
    </row>
    <row r="37" spans="1:15" s="384" customFormat="1" ht="21.75" customHeight="1" x14ac:dyDescent="0.2">
      <c r="A37" s="382"/>
      <c r="B37" s="1057"/>
      <c r="C37" s="1643" t="s">
        <v>143</v>
      </c>
      <c r="D37" s="1643"/>
      <c r="E37" s="934">
        <v>23101</v>
      </c>
      <c r="F37" s="934">
        <v>22580</v>
      </c>
      <c r="G37" s="934">
        <v>22149</v>
      </c>
      <c r="H37" s="934">
        <v>21381</v>
      </c>
      <c r="I37" s="934">
        <v>21195</v>
      </c>
      <c r="J37" s="934">
        <v>20892</v>
      </c>
      <c r="K37" s="934">
        <v>20636</v>
      </c>
      <c r="L37" s="934">
        <v>20652</v>
      </c>
      <c r="M37" s="934">
        <v>20986</v>
      </c>
      <c r="N37" s="582"/>
      <c r="O37" s="382"/>
    </row>
    <row r="38" spans="1:15" s="384" customFormat="1" ht="20.25" customHeight="1" x14ac:dyDescent="0.2">
      <c r="A38" s="382"/>
      <c r="B38" s="1057"/>
      <c r="C38" s="1643" t="s">
        <v>144</v>
      </c>
      <c r="D38" s="1643"/>
      <c r="E38" s="934">
        <v>27</v>
      </c>
      <c r="F38" s="934">
        <v>22</v>
      </c>
      <c r="G38" s="934">
        <v>27</v>
      </c>
      <c r="H38" s="934">
        <v>24</v>
      </c>
      <c r="I38" s="934">
        <v>21</v>
      </c>
      <c r="J38" s="934">
        <v>21</v>
      </c>
      <c r="K38" s="934">
        <v>24</v>
      </c>
      <c r="L38" s="934">
        <v>24</v>
      </c>
      <c r="M38" s="934">
        <v>24</v>
      </c>
      <c r="N38" s="582"/>
      <c r="O38" s="382"/>
    </row>
    <row r="39" spans="1:15" s="384" customFormat="1" ht="20.25" customHeight="1" x14ac:dyDescent="0.2">
      <c r="A39" s="382"/>
      <c r="B39" s="1057"/>
      <c r="C39" s="1643" t="s">
        <v>468</v>
      </c>
      <c r="D39" s="1643"/>
      <c r="E39" s="934">
        <v>5316</v>
      </c>
      <c r="F39" s="934">
        <v>5329</v>
      </c>
      <c r="G39" s="934">
        <v>5387</v>
      </c>
      <c r="H39" s="934">
        <v>4550</v>
      </c>
      <c r="I39" s="934">
        <v>3164</v>
      </c>
      <c r="J39" s="934">
        <v>2740</v>
      </c>
      <c r="K39" s="934">
        <v>2458</v>
      </c>
      <c r="L39" s="934">
        <v>2348</v>
      </c>
      <c r="M39" s="934">
        <v>2246</v>
      </c>
      <c r="N39" s="582"/>
      <c r="O39" s="382"/>
    </row>
    <row r="40" spans="1:15" ht="12.75" customHeight="1" x14ac:dyDescent="0.2">
      <c r="A40" s="370"/>
      <c r="B40" s="432"/>
      <c r="C40" s="1639" t="s">
        <v>334</v>
      </c>
      <c r="D40" s="1639"/>
      <c r="E40" s="406"/>
      <c r="F40" s="406"/>
      <c r="G40" s="406"/>
      <c r="H40" s="406"/>
      <c r="I40" s="406"/>
      <c r="J40" s="406"/>
      <c r="K40" s="406"/>
      <c r="L40" s="406"/>
      <c r="M40" s="406"/>
      <c r="N40" s="486"/>
      <c r="O40" s="370"/>
    </row>
    <row r="41" spans="1:15" ht="10.5" customHeight="1" x14ac:dyDescent="0.2">
      <c r="A41" s="370"/>
      <c r="B41" s="432"/>
      <c r="C41" s="936" t="s">
        <v>61</v>
      </c>
      <c r="D41" s="932"/>
      <c r="E41" s="933">
        <v>10616</v>
      </c>
      <c r="F41" s="933">
        <v>10064</v>
      </c>
      <c r="G41" s="933">
        <v>10156</v>
      </c>
      <c r="H41" s="933">
        <v>10093</v>
      </c>
      <c r="I41" s="933">
        <v>11118</v>
      </c>
      <c r="J41" s="933">
        <v>10554</v>
      </c>
      <c r="K41" s="933">
        <v>10265</v>
      </c>
      <c r="L41" s="933">
        <v>10114</v>
      </c>
      <c r="M41" s="933">
        <v>10855</v>
      </c>
      <c r="N41" s="486"/>
      <c r="O41" s="370">
        <v>24716</v>
      </c>
    </row>
    <row r="42" spans="1:15" ht="10.5" customHeight="1" x14ac:dyDescent="0.2">
      <c r="A42" s="370"/>
      <c r="B42" s="432"/>
      <c r="C42" s="936" t="s">
        <v>54</v>
      </c>
      <c r="D42" s="932"/>
      <c r="E42" s="933">
        <v>2489</v>
      </c>
      <c r="F42" s="933">
        <v>2208</v>
      </c>
      <c r="G42" s="933">
        <v>2163</v>
      </c>
      <c r="H42" s="933">
        <v>2170</v>
      </c>
      <c r="I42" s="933">
        <v>2259</v>
      </c>
      <c r="J42" s="933">
        <v>2190</v>
      </c>
      <c r="K42" s="933">
        <v>2320</v>
      </c>
      <c r="L42" s="933">
        <v>2445</v>
      </c>
      <c r="M42" s="933">
        <v>2754</v>
      </c>
      <c r="N42" s="486"/>
      <c r="O42" s="370">
        <v>5505</v>
      </c>
    </row>
    <row r="43" spans="1:15" ht="10.5" customHeight="1" x14ac:dyDescent="0.2">
      <c r="A43" s="370"/>
      <c r="B43" s="432"/>
      <c r="C43" s="936" t="s">
        <v>63</v>
      </c>
      <c r="D43" s="932"/>
      <c r="E43" s="933">
        <v>14302</v>
      </c>
      <c r="F43" s="933">
        <v>13815</v>
      </c>
      <c r="G43" s="933">
        <v>13897</v>
      </c>
      <c r="H43" s="933">
        <v>14071</v>
      </c>
      <c r="I43" s="933">
        <v>15350</v>
      </c>
      <c r="J43" s="933">
        <v>14399</v>
      </c>
      <c r="K43" s="933">
        <v>14176</v>
      </c>
      <c r="L43" s="933">
        <v>14184</v>
      </c>
      <c r="M43" s="933">
        <v>14942</v>
      </c>
      <c r="N43" s="486"/>
      <c r="O43" s="370">
        <v>35834</v>
      </c>
    </row>
    <row r="44" spans="1:15" ht="10.5" customHeight="1" x14ac:dyDescent="0.2">
      <c r="A44" s="370"/>
      <c r="B44" s="432"/>
      <c r="C44" s="936" t="s">
        <v>65</v>
      </c>
      <c r="D44" s="932"/>
      <c r="E44" s="933">
        <v>1609</v>
      </c>
      <c r="F44" s="933">
        <v>1470</v>
      </c>
      <c r="G44" s="933">
        <v>1488</v>
      </c>
      <c r="H44" s="933">
        <v>1449</v>
      </c>
      <c r="I44" s="933">
        <v>1499</v>
      </c>
      <c r="J44" s="933">
        <v>1381</v>
      </c>
      <c r="K44" s="933">
        <v>1388</v>
      </c>
      <c r="L44" s="933">
        <v>1423</v>
      </c>
      <c r="M44" s="933">
        <v>1506</v>
      </c>
      <c r="N44" s="486"/>
      <c r="O44" s="370">
        <v>3304</v>
      </c>
    </row>
    <row r="45" spans="1:15" ht="10.5" customHeight="1" x14ac:dyDescent="0.2">
      <c r="A45" s="370"/>
      <c r="B45" s="432"/>
      <c r="C45" s="936" t="s">
        <v>74</v>
      </c>
      <c r="D45" s="932"/>
      <c r="E45" s="933">
        <v>2603</v>
      </c>
      <c r="F45" s="933">
        <v>2446</v>
      </c>
      <c r="G45" s="933">
        <v>2480</v>
      </c>
      <c r="H45" s="933">
        <v>2541</v>
      </c>
      <c r="I45" s="933">
        <v>2595</v>
      </c>
      <c r="J45" s="933">
        <v>2464</v>
      </c>
      <c r="K45" s="933">
        <v>2414</v>
      </c>
      <c r="L45" s="933">
        <v>2380</v>
      </c>
      <c r="M45" s="933">
        <v>2630</v>
      </c>
      <c r="N45" s="486"/>
      <c r="O45" s="370">
        <v>6334</v>
      </c>
    </row>
    <row r="46" spans="1:15" ht="10.5" customHeight="1" x14ac:dyDescent="0.2">
      <c r="A46" s="370"/>
      <c r="B46" s="432"/>
      <c r="C46" s="936" t="s">
        <v>60</v>
      </c>
      <c r="D46" s="932"/>
      <c r="E46" s="933">
        <v>5764</v>
      </c>
      <c r="F46" s="933">
        <v>5384</v>
      </c>
      <c r="G46" s="933">
        <v>5360</v>
      </c>
      <c r="H46" s="933">
        <v>5526</v>
      </c>
      <c r="I46" s="933">
        <v>5816</v>
      </c>
      <c r="J46" s="933">
        <v>5507</v>
      </c>
      <c r="K46" s="933">
        <v>5310</v>
      </c>
      <c r="L46" s="933">
        <v>5382</v>
      </c>
      <c r="M46" s="933">
        <v>5961</v>
      </c>
      <c r="N46" s="486"/>
      <c r="O46" s="370">
        <v>14052</v>
      </c>
    </row>
    <row r="47" spans="1:15" ht="10.5" customHeight="1" x14ac:dyDescent="0.2">
      <c r="A47" s="370"/>
      <c r="B47" s="432"/>
      <c r="C47" s="936" t="s">
        <v>55</v>
      </c>
      <c r="D47" s="932"/>
      <c r="E47" s="933">
        <v>2353</v>
      </c>
      <c r="F47" s="933">
        <v>2125</v>
      </c>
      <c r="G47" s="933">
        <v>2169</v>
      </c>
      <c r="H47" s="933">
        <v>2260</v>
      </c>
      <c r="I47" s="933">
        <v>2364</v>
      </c>
      <c r="J47" s="933">
        <v>2172</v>
      </c>
      <c r="K47" s="933">
        <v>2239</v>
      </c>
      <c r="L47" s="933">
        <v>2043</v>
      </c>
      <c r="M47" s="933">
        <v>2141</v>
      </c>
      <c r="N47" s="486"/>
      <c r="O47" s="370">
        <v>5973</v>
      </c>
    </row>
    <row r="48" spans="1:15" ht="10.5" customHeight="1" x14ac:dyDescent="0.2">
      <c r="A48" s="370"/>
      <c r="B48" s="432"/>
      <c r="C48" s="936" t="s">
        <v>73</v>
      </c>
      <c r="D48" s="932"/>
      <c r="E48" s="933">
        <v>7050</v>
      </c>
      <c r="F48" s="933">
        <v>5537</v>
      </c>
      <c r="G48" s="933">
        <v>5077</v>
      </c>
      <c r="H48" s="933">
        <v>4812</v>
      </c>
      <c r="I48" s="933">
        <v>5122</v>
      </c>
      <c r="J48" s="933">
        <v>5803</v>
      </c>
      <c r="K48" s="933">
        <v>9301</v>
      </c>
      <c r="L48" s="933">
        <v>13943</v>
      </c>
      <c r="M48" s="933">
        <v>15864</v>
      </c>
      <c r="N48" s="486"/>
      <c r="O48" s="370">
        <v>26102</v>
      </c>
    </row>
    <row r="49" spans="1:15" ht="10.5" customHeight="1" x14ac:dyDescent="0.2">
      <c r="A49" s="370"/>
      <c r="B49" s="432"/>
      <c r="C49" s="936" t="s">
        <v>75</v>
      </c>
      <c r="D49" s="932"/>
      <c r="E49" s="933">
        <v>1692</v>
      </c>
      <c r="F49" s="933">
        <v>1606</v>
      </c>
      <c r="G49" s="933">
        <v>1603</v>
      </c>
      <c r="H49" s="933">
        <v>1584</v>
      </c>
      <c r="I49" s="933">
        <v>1678</v>
      </c>
      <c r="J49" s="933">
        <v>1572</v>
      </c>
      <c r="K49" s="933">
        <v>1603</v>
      </c>
      <c r="L49" s="933">
        <v>1624</v>
      </c>
      <c r="M49" s="933">
        <v>1695</v>
      </c>
      <c r="N49" s="486"/>
      <c r="O49" s="370">
        <v>4393</v>
      </c>
    </row>
    <row r="50" spans="1:15" ht="10.5" customHeight="1" x14ac:dyDescent="0.2">
      <c r="A50" s="370"/>
      <c r="B50" s="432"/>
      <c r="C50" s="936" t="s">
        <v>59</v>
      </c>
      <c r="D50" s="932"/>
      <c r="E50" s="933">
        <v>5850</v>
      </c>
      <c r="F50" s="933">
        <v>5532</v>
      </c>
      <c r="G50" s="933">
        <v>5649</v>
      </c>
      <c r="H50" s="933">
        <v>6188</v>
      </c>
      <c r="I50" s="933">
        <v>6010</v>
      </c>
      <c r="J50" s="933">
        <v>5452</v>
      </c>
      <c r="K50" s="933">
        <v>5388</v>
      </c>
      <c r="L50" s="933">
        <v>5527</v>
      </c>
      <c r="M50" s="933">
        <v>6214</v>
      </c>
      <c r="N50" s="486"/>
      <c r="O50" s="370">
        <v>16923</v>
      </c>
    </row>
    <row r="51" spans="1:15" ht="10.5" customHeight="1" x14ac:dyDescent="0.2">
      <c r="A51" s="370"/>
      <c r="B51" s="432"/>
      <c r="C51" s="936" t="s">
        <v>58</v>
      </c>
      <c r="D51" s="932"/>
      <c r="E51" s="933">
        <v>36828</v>
      </c>
      <c r="F51" s="933">
        <v>35876</v>
      </c>
      <c r="G51" s="933">
        <v>36084</v>
      </c>
      <c r="H51" s="933">
        <v>35653</v>
      </c>
      <c r="I51" s="933">
        <v>35505</v>
      </c>
      <c r="J51" s="933">
        <v>34337</v>
      </c>
      <c r="K51" s="933">
        <v>34114</v>
      </c>
      <c r="L51" s="933">
        <v>34138</v>
      </c>
      <c r="M51" s="933">
        <v>35774</v>
      </c>
      <c r="N51" s="486"/>
      <c r="O51" s="370">
        <v>81201</v>
      </c>
    </row>
    <row r="52" spans="1:15" ht="10.5" customHeight="1" x14ac:dyDescent="0.2">
      <c r="A52" s="370"/>
      <c r="B52" s="432"/>
      <c r="C52" s="936" t="s">
        <v>56</v>
      </c>
      <c r="D52" s="932"/>
      <c r="E52" s="933">
        <v>2055</v>
      </c>
      <c r="F52" s="933">
        <v>1857</v>
      </c>
      <c r="G52" s="933">
        <v>1843</v>
      </c>
      <c r="H52" s="933">
        <v>1858</v>
      </c>
      <c r="I52" s="933">
        <v>1904</v>
      </c>
      <c r="J52" s="933">
        <v>1855</v>
      </c>
      <c r="K52" s="933">
        <v>1864</v>
      </c>
      <c r="L52" s="933">
        <v>1829</v>
      </c>
      <c r="M52" s="933">
        <v>2049</v>
      </c>
      <c r="N52" s="486"/>
      <c r="O52" s="370">
        <v>4403</v>
      </c>
    </row>
    <row r="53" spans="1:15" ht="10.5" customHeight="1" x14ac:dyDescent="0.2">
      <c r="A53" s="370"/>
      <c r="B53" s="432"/>
      <c r="C53" s="936" t="s">
        <v>62</v>
      </c>
      <c r="D53" s="932"/>
      <c r="E53" s="933">
        <v>38275</v>
      </c>
      <c r="F53" s="933">
        <v>36207</v>
      </c>
      <c r="G53" s="933">
        <v>37128</v>
      </c>
      <c r="H53" s="933">
        <v>37412</v>
      </c>
      <c r="I53" s="933">
        <v>38917</v>
      </c>
      <c r="J53" s="933">
        <v>35899</v>
      </c>
      <c r="K53" s="933">
        <v>35677</v>
      </c>
      <c r="L53" s="933">
        <v>35713</v>
      </c>
      <c r="M53" s="933">
        <v>38251</v>
      </c>
      <c r="N53" s="486"/>
      <c r="O53" s="370">
        <v>88638</v>
      </c>
    </row>
    <row r="54" spans="1:15" ht="10.5" customHeight="1" x14ac:dyDescent="0.2">
      <c r="A54" s="370"/>
      <c r="B54" s="432"/>
      <c r="C54" s="936" t="s">
        <v>78</v>
      </c>
      <c r="D54" s="932"/>
      <c r="E54" s="933">
        <v>6820</v>
      </c>
      <c r="F54" s="933">
        <v>6217</v>
      </c>
      <c r="G54" s="933">
        <v>6077</v>
      </c>
      <c r="H54" s="933">
        <v>6283</v>
      </c>
      <c r="I54" s="933">
        <v>6322</v>
      </c>
      <c r="J54" s="933">
        <v>6009</v>
      </c>
      <c r="K54" s="933">
        <v>6095</v>
      </c>
      <c r="L54" s="933">
        <v>6315</v>
      </c>
      <c r="M54" s="933">
        <v>7000</v>
      </c>
      <c r="N54" s="486"/>
      <c r="O54" s="370">
        <v>18640</v>
      </c>
    </row>
    <row r="55" spans="1:15" ht="10.5" customHeight="1" x14ac:dyDescent="0.2">
      <c r="A55" s="370"/>
      <c r="B55" s="432"/>
      <c r="C55" s="936" t="s">
        <v>57</v>
      </c>
      <c r="D55" s="932"/>
      <c r="E55" s="933">
        <v>15570</v>
      </c>
      <c r="F55" s="933">
        <v>14756</v>
      </c>
      <c r="G55" s="933">
        <v>14830</v>
      </c>
      <c r="H55" s="933">
        <v>15086</v>
      </c>
      <c r="I55" s="933">
        <v>15450</v>
      </c>
      <c r="J55" s="933">
        <v>14715</v>
      </c>
      <c r="K55" s="933">
        <v>14547</v>
      </c>
      <c r="L55" s="933">
        <v>14850</v>
      </c>
      <c r="M55" s="933">
        <v>15828</v>
      </c>
      <c r="N55" s="486"/>
      <c r="O55" s="370">
        <v>35533</v>
      </c>
    </row>
    <row r="56" spans="1:15" ht="10.5" customHeight="1" x14ac:dyDescent="0.2">
      <c r="A56" s="370"/>
      <c r="B56" s="432"/>
      <c r="C56" s="936" t="s">
        <v>64</v>
      </c>
      <c r="D56" s="932"/>
      <c r="E56" s="933">
        <v>2503</v>
      </c>
      <c r="F56" s="933">
        <v>2405</v>
      </c>
      <c r="G56" s="933">
        <v>2364</v>
      </c>
      <c r="H56" s="933">
        <v>2621</v>
      </c>
      <c r="I56" s="933">
        <v>2717</v>
      </c>
      <c r="J56" s="933">
        <v>2505</v>
      </c>
      <c r="K56" s="933">
        <v>2463</v>
      </c>
      <c r="L56" s="933">
        <v>2410</v>
      </c>
      <c r="M56" s="933">
        <v>2648</v>
      </c>
      <c r="N56" s="486"/>
      <c r="O56" s="370">
        <v>6979</v>
      </c>
    </row>
    <row r="57" spans="1:15" ht="10.5" customHeight="1" x14ac:dyDescent="0.2">
      <c r="A57" s="370"/>
      <c r="B57" s="432"/>
      <c r="C57" s="936" t="s">
        <v>66</v>
      </c>
      <c r="D57" s="932"/>
      <c r="E57" s="933">
        <v>2782</v>
      </c>
      <c r="F57" s="933">
        <v>2611</v>
      </c>
      <c r="G57" s="933">
        <v>2659</v>
      </c>
      <c r="H57" s="933">
        <v>2621</v>
      </c>
      <c r="I57" s="933">
        <v>2766</v>
      </c>
      <c r="J57" s="933">
        <v>2602</v>
      </c>
      <c r="K57" s="933">
        <v>2608</v>
      </c>
      <c r="L57" s="933">
        <v>2708</v>
      </c>
      <c r="M57" s="933">
        <v>2880</v>
      </c>
      <c r="N57" s="486"/>
      <c r="O57" s="370">
        <v>5622</v>
      </c>
    </row>
    <row r="58" spans="1:15" ht="10.5" customHeight="1" x14ac:dyDescent="0.2">
      <c r="A58" s="370"/>
      <c r="B58" s="432"/>
      <c r="C58" s="936" t="s">
        <v>76</v>
      </c>
      <c r="D58" s="932"/>
      <c r="E58" s="933">
        <v>5390</v>
      </c>
      <c r="F58" s="933">
        <v>5047</v>
      </c>
      <c r="G58" s="933">
        <v>4946</v>
      </c>
      <c r="H58" s="933">
        <v>4900</v>
      </c>
      <c r="I58" s="933">
        <v>5191</v>
      </c>
      <c r="J58" s="933">
        <v>4740</v>
      </c>
      <c r="K58" s="933">
        <v>4791</v>
      </c>
      <c r="L58" s="933">
        <v>4925</v>
      </c>
      <c r="M58" s="933">
        <v>5302</v>
      </c>
      <c r="N58" s="486"/>
      <c r="O58" s="370">
        <v>12225</v>
      </c>
    </row>
    <row r="59" spans="1:15" ht="10.5" customHeight="1" x14ac:dyDescent="0.2">
      <c r="A59" s="370"/>
      <c r="B59" s="432"/>
      <c r="C59" s="936" t="s">
        <v>129</v>
      </c>
      <c r="D59" s="932"/>
      <c r="E59" s="933">
        <v>7431</v>
      </c>
      <c r="F59" s="933">
        <v>7148</v>
      </c>
      <c r="G59" s="933">
        <v>6983</v>
      </c>
      <c r="H59" s="933">
        <v>6603</v>
      </c>
      <c r="I59" s="933">
        <v>6631</v>
      </c>
      <c r="J59" s="933">
        <v>6342</v>
      </c>
      <c r="K59" s="933">
        <v>6391</v>
      </c>
      <c r="L59" s="933">
        <v>6463</v>
      </c>
      <c r="M59" s="933">
        <v>6927</v>
      </c>
      <c r="N59" s="486"/>
      <c r="O59" s="370">
        <v>8291</v>
      </c>
    </row>
    <row r="60" spans="1:15" ht="10.5" customHeight="1" x14ac:dyDescent="0.2">
      <c r="A60" s="370"/>
      <c r="B60" s="432"/>
      <c r="C60" s="936" t="s">
        <v>130</v>
      </c>
      <c r="D60" s="932"/>
      <c r="E60" s="933">
        <v>5587</v>
      </c>
      <c r="F60" s="933">
        <v>5339</v>
      </c>
      <c r="G60" s="933">
        <v>5337</v>
      </c>
      <c r="H60" s="933">
        <v>5315</v>
      </c>
      <c r="I60" s="933">
        <v>5288</v>
      </c>
      <c r="J60" s="933">
        <v>5330</v>
      </c>
      <c r="K60" s="933">
        <v>5231</v>
      </c>
      <c r="L60" s="933">
        <v>5345</v>
      </c>
      <c r="M60" s="933">
        <v>5540</v>
      </c>
      <c r="N60" s="486"/>
      <c r="O60" s="370">
        <v>12043</v>
      </c>
    </row>
    <row r="61" spans="1:15" s="408" customFormat="1" ht="11.25" customHeight="1" x14ac:dyDescent="0.2">
      <c r="A61" s="404"/>
      <c r="B61" s="680"/>
      <c r="C61" s="1046" t="s">
        <v>145</v>
      </c>
      <c r="D61" s="1046"/>
      <c r="E61" s="406"/>
      <c r="F61" s="406"/>
      <c r="G61" s="406"/>
      <c r="H61" s="406"/>
      <c r="I61" s="406"/>
      <c r="J61" s="406"/>
      <c r="K61" s="406"/>
      <c r="L61" s="406"/>
      <c r="M61" s="406"/>
      <c r="N61" s="699"/>
      <c r="O61" s="404"/>
    </row>
    <row r="62" spans="1:15" s="384" customFormat="1" x14ac:dyDescent="0.2">
      <c r="A62" s="382"/>
      <c r="B62" s="1057"/>
      <c r="C62" s="1643" t="s">
        <v>146</v>
      </c>
      <c r="D62" s="1643"/>
      <c r="E62" s="1100">
        <v>481.32600928518298</v>
      </c>
      <c r="F62" s="1100">
        <v>490.505833584024</v>
      </c>
      <c r="G62" s="1100">
        <v>486.66611817506202</v>
      </c>
      <c r="H62" s="1100">
        <v>492.40622452202803</v>
      </c>
      <c r="I62" s="1100">
        <v>488.66444497623598</v>
      </c>
      <c r="J62" s="1100">
        <v>491.47</v>
      </c>
      <c r="K62" s="1100">
        <v>492.83</v>
      </c>
      <c r="L62" s="1100">
        <v>496.67</v>
      </c>
      <c r="M62" s="1100">
        <v>486.2</v>
      </c>
      <c r="N62" s="582"/>
      <c r="O62" s="382">
        <v>491.25</v>
      </c>
    </row>
    <row r="63" spans="1:15" s="384" customFormat="1" ht="17.25" customHeight="1" x14ac:dyDescent="0.2">
      <c r="A63" s="382"/>
      <c r="B63" s="1057"/>
      <c r="C63" s="1644" t="s">
        <v>682</v>
      </c>
      <c r="D63" s="1644"/>
      <c r="E63" s="1644"/>
      <c r="F63" s="1644"/>
      <c r="G63" s="1644"/>
      <c r="H63" s="1644"/>
      <c r="I63" s="1644"/>
      <c r="J63" s="1644"/>
      <c r="K63" s="1644"/>
      <c r="L63" s="1644"/>
      <c r="M63" s="1644"/>
      <c r="N63" s="582"/>
      <c r="O63" s="382"/>
    </row>
    <row r="64" spans="1:15" ht="5.25" customHeight="1" thickBot="1" x14ac:dyDescent="0.25">
      <c r="A64" s="370"/>
      <c r="B64" s="432"/>
      <c r="C64" s="328"/>
      <c r="D64" s="328"/>
      <c r="E64" s="328"/>
      <c r="F64" s="328"/>
      <c r="G64" s="328"/>
      <c r="H64" s="328"/>
      <c r="I64" s="328"/>
      <c r="J64" s="328"/>
      <c r="K64" s="328"/>
      <c r="L64" s="328"/>
      <c r="M64" s="328"/>
      <c r="N64" s="486"/>
      <c r="O64" s="370"/>
    </row>
    <row r="65" spans="1:15" ht="13.5" thickBot="1" x14ac:dyDescent="0.25">
      <c r="A65" s="370"/>
      <c r="B65" s="432"/>
      <c r="C65" s="1631" t="s">
        <v>22</v>
      </c>
      <c r="D65" s="1632"/>
      <c r="E65" s="1632"/>
      <c r="F65" s="1632"/>
      <c r="G65" s="1632"/>
      <c r="H65" s="1632"/>
      <c r="I65" s="1632"/>
      <c r="J65" s="1632"/>
      <c r="K65" s="1632"/>
      <c r="L65" s="1632"/>
      <c r="M65" s="1633"/>
      <c r="N65" s="486"/>
      <c r="O65" s="370"/>
    </row>
    <row r="66" spans="1:15" ht="8.25" customHeight="1" x14ac:dyDescent="0.2">
      <c r="A66" s="370"/>
      <c r="B66" s="432"/>
      <c r="C66" s="1105" t="s">
        <v>77</v>
      </c>
      <c r="D66" s="396"/>
      <c r="E66" s="411"/>
      <c r="F66" s="411"/>
      <c r="G66" s="411"/>
      <c r="H66" s="411"/>
      <c r="I66" s="411"/>
      <c r="J66" s="411"/>
      <c r="K66" s="411"/>
      <c r="L66" s="411"/>
      <c r="M66" s="411"/>
      <c r="N66" s="486"/>
      <c r="O66" s="370"/>
    </row>
    <row r="67" spans="1:15" x14ac:dyDescent="0.2">
      <c r="A67" s="370"/>
      <c r="B67" s="432"/>
      <c r="C67" s="1623" t="s">
        <v>142</v>
      </c>
      <c r="D67" s="1623"/>
      <c r="E67" s="406">
        <f t="shared" ref="E67:M67" si="0">+E68+E69</f>
        <v>139120</v>
      </c>
      <c r="F67" s="406">
        <f t="shared" si="0"/>
        <v>126544</v>
      </c>
      <c r="G67" s="406">
        <f t="shared" si="0"/>
        <v>138176</v>
      </c>
      <c r="H67" s="406">
        <f t="shared" si="0"/>
        <v>139412</v>
      </c>
      <c r="I67" s="406">
        <f t="shared" si="0"/>
        <v>132366</v>
      </c>
      <c r="J67" s="406">
        <f t="shared" si="0"/>
        <v>149891</v>
      </c>
      <c r="K67" s="406">
        <f t="shared" si="0"/>
        <v>139038</v>
      </c>
      <c r="L67" s="406">
        <f t="shared" si="0"/>
        <v>134555</v>
      </c>
      <c r="M67" s="406">
        <f t="shared" si="0"/>
        <v>163784</v>
      </c>
      <c r="N67" s="486"/>
      <c r="O67" s="370"/>
    </row>
    <row r="68" spans="1:15" ht="12" customHeight="1" x14ac:dyDescent="0.2">
      <c r="A68" s="370"/>
      <c r="B68" s="432"/>
      <c r="C68" s="936" t="s">
        <v>71</v>
      </c>
      <c r="D68" s="935"/>
      <c r="E68" s="933">
        <v>55453</v>
      </c>
      <c r="F68" s="933">
        <v>50216</v>
      </c>
      <c r="G68" s="933">
        <v>55283</v>
      </c>
      <c r="H68" s="933">
        <v>56617</v>
      </c>
      <c r="I68" s="933">
        <v>54134</v>
      </c>
      <c r="J68" s="933">
        <v>60411</v>
      </c>
      <c r="K68" s="933">
        <v>55699</v>
      </c>
      <c r="L68" s="933">
        <v>53740</v>
      </c>
      <c r="M68" s="933">
        <v>65151</v>
      </c>
      <c r="N68" s="486"/>
      <c r="O68" s="370"/>
    </row>
    <row r="69" spans="1:15" ht="12" customHeight="1" x14ac:dyDescent="0.2">
      <c r="A69" s="370"/>
      <c r="B69" s="432"/>
      <c r="C69" s="936" t="s">
        <v>70</v>
      </c>
      <c r="D69" s="935"/>
      <c r="E69" s="933">
        <v>83667</v>
      </c>
      <c r="F69" s="933">
        <v>76328</v>
      </c>
      <c r="G69" s="933">
        <v>82893</v>
      </c>
      <c r="H69" s="933">
        <v>82795</v>
      </c>
      <c r="I69" s="933">
        <v>78232</v>
      </c>
      <c r="J69" s="933">
        <v>89480</v>
      </c>
      <c r="K69" s="933">
        <v>83339</v>
      </c>
      <c r="L69" s="933">
        <v>80815</v>
      </c>
      <c r="M69" s="933">
        <v>98633</v>
      </c>
      <c r="N69" s="486"/>
      <c r="O69" s="370">
        <v>58328</v>
      </c>
    </row>
    <row r="70" spans="1:15" s="408" customFormat="1" ht="9" customHeight="1" x14ac:dyDescent="0.2">
      <c r="A70" s="404"/>
      <c r="B70" s="680"/>
      <c r="C70" s="1640" t="s">
        <v>681</v>
      </c>
      <c r="D70" s="1640"/>
      <c r="E70" s="1640"/>
      <c r="F70" s="1640"/>
      <c r="G70" s="1640"/>
      <c r="H70" s="1640"/>
      <c r="I70" s="1640"/>
      <c r="J70" s="1640"/>
      <c r="K70" s="1640"/>
      <c r="L70" s="1640"/>
      <c r="M70" s="1640"/>
      <c r="N70" s="486"/>
      <c r="O70" s="404"/>
    </row>
    <row r="71" spans="1:15" ht="9" customHeight="1" x14ac:dyDescent="0.2">
      <c r="A71" s="370"/>
      <c r="B71" s="432"/>
      <c r="C71" s="1636" t="s">
        <v>485</v>
      </c>
      <c r="D71" s="1636"/>
      <c r="E71" s="1636"/>
      <c r="F71" s="1636"/>
      <c r="G71" s="1636"/>
      <c r="H71" s="1636"/>
      <c r="I71" s="1636"/>
      <c r="J71" s="1636"/>
      <c r="K71" s="1636"/>
      <c r="L71" s="1636"/>
      <c r="M71" s="1636"/>
      <c r="N71" s="1054"/>
      <c r="O71" s="370"/>
    </row>
    <row r="72" spans="1:15" ht="9" customHeight="1" x14ac:dyDescent="0.2">
      <c r="A72" s="370"/>
      <c r="B72" s="432"/>
      <c r="C72" s="938" t="s">
        <v>486</v>
      </c>
      <c r="D72" s="938"/>
      <c r="E72" s="938"/>
      <c r="F72" s="938"/>
      <c r="G72" s="938"/>
      <c r="H72" s="938"/>
      <c r="I72" s="938"/>
      <c r="J72" s="1055"/>
      <c r="K72" s="1636"/>
      <c r="L72" s="1636"/>
      <c r="M72" s="1636"/>
      <c r="N72" s="1636"/>
      <c r="O72" s="370"/>
    </row>
    <row r="73" spans="1:15" ht="10.5" customHeight="1" x14ac:dyDescent="0.2">
      <c r="A73" s="370"/>
      <c r="B73" s="432"/>
      <c r="C73" s="940" t="s">
        <v>416</v>
      </c>
      <c r="D73" s="89"/>
      <c r="E73" s="89"/>
      <c r="F73" s="89"/>
      <c r="G73" s="703" t="s">
        <v>133</v>
      </c>
      <c r="H73" s="89"/>
      <c r="I73" s="89"/>
      <c r="J73" s="89"/>
      <c r="K73" s="89"/>
      <c r="L73" s="89"/>
      <c r="M73" s="89"/>
      <c r="N73" s="486"/>
      <c r="O73" s="370"/>
    </row>
    <row r="74" spans="1:15" x14ac:dyDescent="0.2">
      <c r="A74" s="370"/>
      <c r="B74" s="1058">
        <v>20</v>
      </c>
      <c r="C74" s="1645">
        <v>43497</v>
      </c>
      <c r="D74" s="1609"/>
      <c r="E74" s="1056"/>
      <c r="F74" s="1056"/>
      <c r="G74" s="377"/>
      <c r="H74" s="377"/>
      <c r="I74" s="377"/>
      <c r="J74" s="377"/>
      <c r="K74" s="1638"/>
      <c r="L74" s="1638"/>
      <c r="M74" s="1638"/>
      <c r="O74" s="377"/>
    </row>
  </sheetData>
  <mergeCells count="23">
    <mergeCell ref="K1:M1"/>
    <mergeCell ref="C74:D74"/>
    <mergeCell ref="C4:M4"/>
    <mergeCell ref="C8:D8"/>
    <mergeCell ref="C35:D35"/>
    <mergeCell ref="C31:M31"/>
    <mergeCell ref="C33:D33"/>
    <mergeCell ref="C9:D9"/>
    <mergeCell ref="I70:M70"/>
    <mergeCell ref="C71:M71"/>
    <mergeCell ref="K72:N72"/>
    <mergeCell ref="K74:M74"/>
    <mergeCell ref="C36:D36"/>
    <mergeCell ref="C37:D37"/>
    <mergeCell ref="C38:D38"/>
    <mergeCell ref="E6:L6"/>
    <mergeCell ref="C39:D39"/>
    <mergeCell ref="C70:H70"/>
    <mergeCell ref="C40:D40"/>
    <mergeCell ref="C62:D62"/>
    <mergeCell ref="C63:M63"/>
    <mergeCell ref="C65:M65"/>
    <mergeCell ref="C67:D67"/>
  </mergeCells>
  <conditionalFormatting sqref="E7:M7">
    <cfRule type="cellIs" dxfId="6" priority="1" operator="equal">
      <formula>"jan."</formula>
    </cfRule>
  </conditionalFormatting>
  <printOptions horizontalCentered="1"/>
  <pageMargins left="0.15748031496062992" right="0.15748031496062992" top="0.19685039370078741" bottom="0.19685039370078741" header="0" footer="0"/>
  <pageSetup paperSize="9"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4">
    <tabColor theme="4" tint="0.39997558519241921"/>
    <pageSetUpPr fitToPage="1"/>
  </sheetPr>
  <dimension ref="A1:S73"/>
  <sheetViews>
    <sheetView topLeftCell="B1" zoomScaleNormal="100" workbookViewId="0"/>
  </sheetViews>
  <sheetFormatPr defaultRowHeight="12.75" x14ac:dyDescent="0.2"/>
  <cols>
    <col min="1" max="1" width="0.85546875" style="375" customWidth="1"/>
    <col min="2" max="2" width="2.5703125" style="375" customWidth="1"/>
    <col min="3" max="3" width="0.7109375" style="375" customWidth="1"/>
    <col min="4" max="4" width="31.7109375" style="375" customWidth="1"/>
    <col min="5" max="7" width="5" style="620" customWidth="1"/>
    <col min="8" max="8" width="5" style="536" customWidth="1"/>
    <col min="9" max="11" width="4.7109375" style="536" customWidth="1"/>
    <col min="12" max="13" width="4.7109375" style="620" customWidth="1"/>
    <col min="14" max="15" width="4.7109375" style="536" customWidth="1"/>
    <col min="16" max="16" width="4.7109375" style="620" customWidth="1"/>
    <col min="17" max="17" width="5.28515625" style="620" customWidth="1"/>
    <col min="18" max="18" width="2.42578125" style="646" customWidth="1"/>
    <col min="19" max="19" width="0.85546875" style="375" customWidth="1"/>
    <col min="20" max="16384" width="9.140625" style="375"/>
  </cols>
  <sheetData>
    <row r="1" spans="1:19" ht="13.5" customHeight="1" x14ac:dyDescent="0.2">
      <c r="A1" s="370"/>
      <c r="B1" s="1044"/>
      <c r="C1" s="1044"/>
      <c r="D1" s="1650" t="s">
        <v>314</v>
      </c>
      <c r="E1" s="1650"/>
      <c r="F1" s="1650"/>
      <c r="G1" s="1650"/>
      <c r="H1" s="1650"/>
      <c r="I1" s="1650"/>
      <c r="J1" s="1650"/>
      <c r="K1" s="1650"/>
      <c r="L1" s="556"/>
      <c r="M1" s="556"/>
      <c r="N1" s="556"/>
      <c r="O1" s="556"/>
      <c r="P1" s="556"/>
      <c r="Q1" s="556"/>
      <c r="R1" s="1076"/>
      <c r="S1" s="370"/>
    </row>
    <row r="2" spans="1:19" ht="6" customHeight="1" x14ac:dyDescent="0.2">
      <c r="A2" s="370"/>
      <c r="B2" s="1045"/>
      <c r="C2" s="922"/>
      <c r="D2" s="922"/>
      <c r="E2" s="585"/>
      <c r="F2" s="585"/>
      <c r="G2" s="585"/>
      <c r="H2" s="586"/>
      <c r="I2" s="586"/>
      <c r="J2" s="586"/>
      <c r="K2" s="586"/>
      <c r="L2" s="585"/>
      <c r="M2" s="585"/>
      <c r="N2" s="586"/>
      <c r="O2" s="586"/>
      <c r="P2" s="585"/>
      <c r="Q2" s="585" t="s">
        <v>315</v>
      </c>
      <c r="R2" s="1077"/>
      <c r="S2" s="380"/>
    </row>
    <row r="3" spans="1:19" ht="13.5" customHeight="1" thickBot="1" x14ac:dyDescent="0.25">
      <c r="A3" s="370"/>
      <c r="B3" s="380"/>
      <c r="C3" s="380"/>
      <c r="D3" s="380"/>
      <c r="E3" s="587"/>
      <c r="F3" s="587"/>
      <c r="G3" s="587"/>
      <c r="H3" s="542"/>
      <c r="I3" s="542"/>
      <c r="J3" s="542"/>
      <c r="K3" s="542"/>
      <c r="L3" s="587"/>
      <c r="M3" s="587"/>
      <c r="N3" s="542"/>
      <c r="O3" s="542"/>
      <c r="P3" s="1646" t="s">
        <v>72</v>
      </c>
      <c r="Q3" s="1646"/>
      <c r="R3" s="1065"/>
      <c r="S3" s="380"/>
    </row>
    <row r="4" spans="1:19" ht="13.5" customHeight="1" thickBot="1" x14ac:dyDescent="0.25">
      <c r="A4" s="370"/>
      <c r="B4" s="380"/>
      <c r="C4" s="570" t="s">
        <v>375</v>
      </c>
      <c r="D4" s="588"/>
      <c r="E4" s="589"/>
      <c r="F4" s="589"/>
      <c r="G4" s="589"/>
      <c r="H4" s="589"/>
      <c r="I4" s="589"/>
      <c r="J4" s="589"/>
      <c r="K4" s="589"/>
      <c r="L4" s="589"/>
      <c r="M4" s="589"/>
      <c r="N4" s="589"/>
      <c r="O4" s="589"/>
      <c r="P4" s="589"/>
      <c r="Q4" s="590"/>
      <c r="R4" s="1066"/>
      <c r="S4" s="86"/>
    </row>
    <row r="5" spans="1:19" s="397" customFormat="1" ht="4.5" customHeight="1" x14ac:dyDescent="0.2">
      <c r="A5" s="370"/>
      <c r="B5" s="380"/>
      <c r="C5" s="591"/>
      <c r="D5" s="591"/>
      <c r="E5" s="592"/>
      <c r="F5" s="592"/>
      <c r="G5" s="592"/>
      <c r="H5" s="592"/>
      <c r="I5" s="592"/>
      <c r="J5" s="592"/>
      <c r="K5" s="592"/>
      <c r="L5" s="592"/>
      <c r="M5" s="592"/>
      <c r="N5" s="592"/>
      <c r="O5" s="592"/>
      <c r="P5" s="592"/>
      <c r="Q5" s="592"/>
      <c r="R5" s="1066"/>
      <c r="S5" s="86"/>
    </row>
    <row r="6" spans="1:19" s="397" customFormat="1" ht="13.5" customHeight="1" x14ac:dyDescent="0.2">
      <c r="A6" s="370"/>
      <c r="B6" s="380"/>
      <c r="C6" s="591"/>
      <c r="D6" s="591"/>
      <c r="E6" s="1653">
        <v>2018</v>
      </c>
      <c r="F6" s="1653"/>
      <c r="G6" s="1653"/>
      <c r="H6" s="1653"/>
      <c r="I6" s="1653"/>
      <c r="J6" s="1653"/>
      <c r="K6" s="1653"/>
      <c r="L6" s="1653"/>
      <c r="M6" s="1653"/>
      <c r="N6" s="1653"/>
      <c r="O6" s="1653"/>
      <c r="P6" s="1653"/>
      <c r="Q6" s="1363">
        <v>2019</v>
      </c>
      <c r="R6" s="1066"/>
      <c r="S6" s="86"/>
    </row>
    <row r="7" spans="1:19" s="397" customFormat="1" ht="13.5" customHeight="1" x14ac:dyDescent="0.2">
      <c r="A7" s="370"/>
      <c r="B7" s="380"/>
      <c r="C7" s="591"/>
      <c r="D7" s="591"/>
      <c r="E7" s="693" t="s">
        <v>92</v>
      </c>
      <c r="F7" s="693" t="s">
        <v>103</v>
      </c>
      <c r="G7" s="693" t="s">
        <v>102</v>
      </c>
      <c r="H7" s="693" t="s">
        <v>101</v>
      </c>
      <c r="I7" s="693" t="s">
        <v>100</v>
      </c>
      <c r="J7" s="693" t="s">
        <v>99</v>
      </c>
      <c r="K7" s="693" t="s">
        <v>98</v>
      </c>
      <c r="L7" s="693" t="s">
        <v>97</v>
      </c>
      <c r="M7" s="693" t="s">
        <v>96</v>
      </c>
      <c r="N7" s="693" t="s">
        <v>95</v>
      </c>
      <c r="O7" s="693" t="s">
        <v>94</v>
      </c>
      <c r="P7" s="693" t="s">
        <v>93</v>
      </c>
      <c r="Q7" s="693" t="s">
        <v>92</v>
      </c>
      <c r="R7" s="1066"/>
      <c r="S7" s="388"/>
    </row>
    <row r="8" spans="1:19" s="397" customFormat="1" ht="3.75" customHeight="1" x14ac:dyDescent="0.2">
      <c r="A8" s="370"/>
      <c r="B8" s="380"/>
      <c r="C8" s="591"/>
      <c r="D8" s="591"/>
      <c r="E8" s="388"/>
      <c r="F8" s="388"/>
      <c r="G8" s="388"/>
      <c r="H8" s="388"/>
      <c r="I8" s="388"/>
      <c r="J8" s="388"/>
      <c r="K8" s="388"/>
      <c r="L8" s="388"/>
      <c r="M8" s="388"/>
      <c r="N8" s="388"/>
      <c r="O8" s="388"/>
      <c r="P8" s="388"/>
      <c r="Q8" s="388"/>
      <c r="R8" s="1066"/>
      <c r="S8" s="388"/>
    </row>
    <row r="9" spans="1:19" s="594" customFormat="1" ht="15.75" customHeight="1" x14ac:dyDescent="0.2">
      <c r="A9" s="593"/>
      <c r="B9" s="1061"/>
      <c r="C9" s="920" t="s">
        <v>301</v>
      </c>
      <c r="D9" s="920"/>
      <c r="E9" s="325">
        <v>1.9987336574370689</v>
      </c>
      <c r="F9" s="325">
        <v>1.9861202445056318</v>
      </c>
      <c r="G9" s="325">
        <v>2.136454895562554</v>
      </c>
      <c r="H9" s="325">
        <v>2.1890731847755842</v>
      </c>
      <c r="I9" s="325">
        <v>2.3560851748740599</v>
      </c>
      <c r="J9" s="325">
        <v>2.5086427255380719</v>
      </c>
      <c r="K9" s="325">
        <v>2.5633239624509909</v>
      </c>
      <c r="L9" s="325">
        <v>2.5854124672805345</v>
      </c>
      <c r="M9" s="325">
        <v>2.4991317203217025</v>
      </c>
      <c r="N9" s="325">
        <v>2.4608997552725076</v>
      </c>
      <c r="O9" s="325">
        <v>2.3113162378989931</v>
      </c>
      <c r="P9" s="325">
        <v>2.2043471469758531</v>
      </c>
      <c r="Q9" s="325">
        <v>2.1165427758619315</v>
      </c>
      <c r="R9" s="1067"/>
      <c r="S9" s="358"/>
    </row>
    <row r="10" spans="1:19" s="594" customFormat="1" ht="15.75" customHeight="1" x14ac:dyDescent="0.2">
      <c r="A10" s="593"/>
      <c r="B10" s="1061"/>
      <c r="C10" s="920" t="s">
        <v>302</v>
      </c>
      <c r="D10" s="211"/>
      <c r="E10" s="595"/>
      <c r="F10" s="595"/>
      <c r="G10" s="595"/>
      <c r="H10" s="595"/>
      <c r="I10" s="595"/>
      <c r="J10" s="595"/>
      <c r="K10" s="595"/>
      <c r="L10" s="595"/>
      <c r="M10" s="595"/>
      <c r="N10" s="595"/>
      <c r="O10" s="595"/>
      <c r="P10" s="595"/>
      <c r="Q10" s="595"/>
      <c r="R10" s="1068"/>
      <c r="S10" s="358"/>
    </row>
    <row r="11" spans="1:19" s="397" customFormat="1" ht="11.25" customHeight="1" x14ac:dyDescent="0.2">
      <c r="A11" s="370"/>
      <c r="B11" s="380"/>
      <c r="C11" s="380"/>
      <c r="D11" s="94" t="s">
        <v>452</v>
      </c>
      <c r="E11" s="596">
        <v>3.190313877744444</v>
      </c>
      <c r="F11" s="596">
        <v>2.8796533149000001</v>
      </c>
      <c r="G11" s="596">
        <v>2.0622934082888889</v>
      </c>
      <c r="H11" s="596">
        <v>1.1073788553222221</v>
      </c>
      <c r="I11" s="596">
        <v>0.42356370007777783</v>
      </c>
      <c r="J11" s="596">
        <v>2.0497592811111076E-2</v>
      </c>
      <c r="K11" s="596">
        <v>0.2941738063444444</v>
      </c>
      <c r="L11" s="596">
        <v>0.97528501413333346</v>
      </c>
      <c r="M11" s="596">
        <v>0.40525687625555579</v>
      </c>
      <c r="N11" s="596">
        <v>-0.24732553265555532</v>
      </c>
      <c r="O11" s="596">
        <v>-1.005525774433333</v>
      </c>
      <c r="P11" s="596">
        <v>-0.61099221732222198</v>
      </c>
      <c r="Q11" s="596">
        <v>-0.97767795366666643</v>
      </c>
      <c r="R11" s="1069"/>
      <c r="S11" s="86"/>
    </row>
    <row r="12" spans="1:19" s="397" customFormat="1" ht="12.75" customHeight="1" x14ac:dyDescent="0.2">
      <c r="A12" s="370"/>
      <c r="B12" s="380"/>
      <c r="C12" s="380"/>
      <c r="D12" s="94" t="s">
        <v>451</v>
      </c>
      <c r="E12" s="596">
        <v>-18.246722643200002</v>
      </c>
      <c r="F12" s="596">
        <v>-16.841823831383333</v>
      </c>
      <c r="G12" s="596">
        <v>-14.452618963266668</v>
      </c>
      <c r="H12" s="596">
        <v>-12.2906925549</v>
      </c>
      <c r="I12" s="596">
        <v>-10.78695074975</v>
      </c>
      <c r="J12" s="596">
        <v>-9.0017292817833336</v>
      </c>
      <c r="K12" s="596">
        <v>-9.3814449635999999</v>
      </c>
      <c r="L12" s="596">
        <v>-9.9027200921666676</v>
      </c>
      <c r="M12" s="596">
        <v>-11.639681422466667</v>
      </c>
      <c r="N12" s="596">
        <v>-11.231826852533333</v>
      </c>
      <c r="O12" s="596">
        <v>-10.250411420116668</v>
      </c>
      <c r="P12" s="596">
        <v>-8.6206880298499993</v>
      </c>
      <c r="Q12" s="596">
        <v>-9.3361975021166668</v>
      </c>
      <c r="R12" s="1069"/>
      <c r="S12" s="86"/>
    </row>
    <row r="13" spans="1:19" s="397" customFormat="1" ht="12" customHeight="1" x14ac:dyDescent="0.2">
      <c r="A13" s="370"/>
      <c r="B13" s="380"/>
      <c r="C13" s="380"/>
      <c r="D13" s="94" t="s">
        <v>450</v>
      </c>
      <c r="E13" s="596">
        <v>4.0486474766555549</v>
      </c>
      <c r="F13" s="596">
        <v>3.8001512413111107</v>
      </c>
      <c r="G13" s="596">
        <v>3.4789715122999993</v>
      </c>
      <c r="H13" s="596">
        <v>3.235756756955555</v>
      </c>
      <c r="I13" s="596">
        <v>3.6336049653111111</v>
      </c>
      <c r="J13" s="596">
        <v>3.5274947013000002</v>
      </c>
      <c r="K13" s="596">
        <v>3.1553259735333334</v>
      </c>
      <c r="L13" s="596">
        <v>2.4816087507444444</v>
      </c>
      <c r="M13" s="596">
        <v>2.8289898121222223</v>
      </c>
      <c r="N13" s="596">
        <v>3.7796228463555557</v>
      </c>
      <c r="O13" s="596">
        <v>3.8167505422666665</v>
      </c>
      <c r="P13" s="596">
        <v>3.4472062204777778</v>
      </c>
      <c r="Q13" s="596">
        <v>3.0392335315111119</v>
      </c>
      <c r="R13" s="1069"/>
      <c r="S13" s="86"/>
    </row>
    <row r="14" spans="1:19" s="397" customFormat="1" ht="12" customHeight="1" x14ac:dyDescent="0.2">
      <c r="A14" s="370"/>
      <c r="B14" s="380"/>
      <c r="C14" s="380"/>
      <c r="D14" s="94" t="s">
        <v>148</v>
      </c>
      <c r="E14" s="596">
        <v>15.309590527666666</v>
      </c>
      <c r="F14" s="596">
        <v>14.265956076333332</v>
      </c>
      <c r="G14" s="596">
        <v>13.195629566222221</v>
      </c>
      <c r="H14" s="596">
        <v>11.663685116555556</v>
      </c>
      <c r="I14" s="596">
        <v>11.805686045222224</v>
      </c>
      <c r="J14" s="596">
        <v>14.357359576777776</v>
      </c>
      <c r="K14" s="596">
        <v>16.949682929333335</v>
      </c>
      <c r="L14" s="596">
        <v>17.229509420444444</v>
      </c>
      <c r="M14" s="596">
        <v>16.493074005222223</v>
      </c>
      <c r="N14" s="596">
        <v>13.266220606555557</v>
      </c>
      <c r="O14" s="596">
        <v>12.326318268</v>
      </c>
      <c r="P14" s="596">
        <v>12.173173014555553</v>
      </c>
      <c r="Q14" s="596">
        <v>15.668437915888887</v>
      </c>
      <c r="R14" s="1069"/>
      <c r="S14" s="86"/>
    </row>
    <row r="15" spans="1:19" s="397" customFormat="1" ht="10.5" customHeight="1" x14ac:dyDescent="0.2">
      <c r="A15" s="370"/>
      <c r="B15" s="380"/>
      <c r="C15" s="380"/>
      <c r="D15" s="169"/>
      <c r="E15" s="597"/>
      <c r="F15" s="597"/>
      <c r="G15" s="597"/>
      <c r="H15" s="597"/>
      <c r="I15" s="597"/>
      <c r="J15" s="597"/>
      <c r="K15" s="597"/>
      <c r="L15" s="597"/>
      <c r="M15" s="597"/>
      <c r="N15" s="597"/>
      <c r="O15" s="597"/>
      <c r="P15" s="597"/>
      <c r="Q15" s="597"/>
      <c r="R15" s="1069"/>
      <c r="S15" s="86"/>
    </row>
    <row r="16" spans="1:19" s="397" customFormat="1" ht="10.5" customHeight="1" x14ac:dyDescent="0.2">
      <c r="A16" s="370"/>
      <c r="B16" s="380"/>
      <c r="C16" s="380"/>
      <c r="D16" s="169"/>
      <c r="E16" s="597"/>
      <c r="F16" s="597"/>
      <c r="G16" s="597"/>
      <c r="H16" s="597"/>
      <c r="I16" s="597"/>
      <c r="J16" s="597"/>
      <c r="K16" s="597"/>
      <c r="L16" s="597"/>
      <c r="M16" s="597"/>
      <c r="N16" s="597"/>
      <c r="O16" s="597"/>
      <c r="P16" s="597"/>
      <c r="Q16" s="597"/>
      <c r="R16" s="1069"/>
      <c r="S16" s="86"/>
    </row>
    <row r="17" spans="1:19" s="397" customFormat="1" ht="10.5" customHeight="1" x14ac:dyDescent="0.2">
      <c r="A17" s="370"/>
      <c r="B17" s="380"/>
      <c r="C17" s="380"/>
      <c r="D17" s="169"/>
      <c r="E17" s="597"/>
      <c r="F17" s="597"/>
      <c r="G17" s="597"/>
      <c r="H17" s="597"/>
      <c r="I17" s="597"/>
      <c r="J17" s="597"/>
      <c r="K17" s="597"/>
      <c r="L17" s="597"/>
      <c r="M17" s="597"/>
      <c r="N17" s="597"/>
      <c r="O17" s="597"/>
      <c r="P17" s="597"/>
      <c r="Q17" s="597"/>
      <c r="R17" s="1069"/>
      <c r="S17" s="86"/>
    </row>
    <row r="18" spans="1:19" s="397" customFormat="1" ht="10.5" customHeight="1" x14ac:dyDescent="0.2">
      <c r="A18" s="370"/>
      <c r="B18" s="380"/>
      <c r="C18" s="380"/>
      <c r="D18" s="169"/>
      <c r="E18" s="597"/>
      <c r="F18" s="597"/>
      <c r="G18" s="597"/>
      <c r="H18" s="597"/>
      <c r="I18" s="597"/>
      <c r="J18" s="597"/>
      <c r="K18" s="597"/>
      <c r="L18" s="597"/>
      <c r="M18" s="597"/>
      <c r="N18" s="597"/>
      <c r="O18" s="597"/>
      <c r="P18" s="597"/>
      <c r="Q18" s="597"/>
      <c r="R18" s="1069"/>
      <c r="S18" s="86"/>
    </row>
    <row r="19" spans="1:19" s="397" customFormat="1" ht="10.5" customHeight="1" x14ac:dyDescent="0.2">
      <c r="A19" s="370"/>
      <c r="B19" s="380"/>
      <c r="C19" s="380"/>
      <c r="D19" s="169"/>
      <c r="E19" s="597"/>
      <c r="F19" s="597"/>
      <c r="G19" s="597"/>
      <c r="H19" s="597"/>
      <c r="I19" s="597"/>
      <c r="J19" s="597"/>
      <c r="K19" s="597"/>
      <c r="L19" s="597"/>
      <c r="M19" s="597"/>
      <c r="N19" s="597"/>
      <c r="O19" s="597"/>
      <c r="P19" s="597"/>
      <c r="Q19" s="597"/>
      <c r="R19" s="1069"/>
      <c r="S19" s="86"/>
    </row>
    <row r="20" spans="1:19" s="397" customFormat="1" ht="10.5" customHeight="1" x14ac:dyDescent="0.2">
      <c r="A20" s="370"/>
      <c r="B20" s="380"/>
      <c r="C20" s="380"/>
      <c r="D20" s="169"/>
      <c r="E20" s="597"/>
      <c r="F20" s="597"/>
      <c r="G20" s="597"/>
      <c r="H20" s="597"/>
      <c r="I20" s="597"/>
      <c r="J20" s="597"/>
      <c r="K20" s="597"/>
      <c r="L20" s="597"/>
      <c r="M20" s="597"/>
      <c r="N20" s="597"/>
      <c r="O20" s="597"/>
      <c r="P20" s="597"/>
      <c r="Q20" s="597"/>
      <c r="R20" s="1069"/>
      <c r="S20" s="86"/>
    </row>
    <row r="21" spans="1:19" s="397" customFormat="1" ht="10.5" customHeight="1" x14ac:dyDescent="0.2">
      <c r="A21" s="370"/>
      <c r="B21" s="380"/>
      <c r="C21" s="380"/>
      <c r="D21" s="169"/>
      <c r="E21" s="597"/>
      <c r="F21" s="597"/>
      <c r="G21" s="597"/>
      <c r="H21" s="597"/>
      <c r="I21" s="597"/>
      <c r="J21" s="597"/>
      <c r="K21" s="597"/>
      <c r="L21" s="597"/>
      <c r="M21" s="597"/>
      <c r="N21" s="597"/>
      <c r="O21" s="597"/>
      <c r="P21" s="597"/>
      <c r="Q21" s="597"/>
      <c r="R21" s="1069"/>
      <c r="S21" s="86"/>
    </row>
    <row r="22" spans="1:19" s="397" customFormat="1" ht="10.5" customHeight="1" x14ac:dyDescent="0.2">
      <c r="A22" s="370"/>
      <c r="B22" s="380"/>
      <c r="C22" s="380"/>
      <c r="D22" s="169"/>
      <c r="E22" s="597"/>
      <c r="F22" s="597"/>
      <c r="G22" s="597"/>
      <c r="H22" s="597"/>
      <c r="I22" s="597"/>
      <c r="J22" s="597"/>
      <c r="K22" s="597"/>
      <c r="L22" s="597"/>
      <c r="M22" s="597"/>
      <c r="N22" s="597"/>
      <c r="O22" s="597"/>
      <c r="P22" s="597"/>
      <c r="Q22" s="597"/>
      <c r="R22" s="1069"/>
      <c r="S22" s="86"/>
    </row>
    <row r="23" spans="1:19" s="397" customFormat="1" ht="10.5" customHeight="1" x14ac:dyDescent="0.2">
      <c r="A23" s="370"/>
      <c r="B23" s="380"/>
      <c r="C23" s="380"/>
      <c r="D23" s="169"/>
      <c r="E23" s="597"/>
      <c r="F23" s="597"/>
      <c r="G23" s="597"/>
      <c r="H23" s="597"/>
      <c r="I23" s="597"/>
      <c r="J23" s="597"/>
      <c r="K23" s="597"/>
      <c r="L23" s="597"/>
      <c r="M23" s="597"/>
      <c r="N23" s="597"/>
      <c r="O23" s="597"/>
      <c r="P23" s="597"/>
      <c r="Q23" s="597"/>
      <c r="R23" s="1069"/>
      <c r="S23" s="86"/>
    </row>
    <row r="24" spans="1:19" s="397" customFormat="1" ht="10.5" customHeight="1" x14ac:dyDescent="0.2">
      <c r="A24" s="370"/>
      <c r="B24" s="380"/>
      <c r="C24" s="380"/>
      <c r="D24" s="169"/>
      <c r="E24" s="597"/>
      <c r="F24" s="597"/>
      <c r="G24" s="597"/>
      <c r="H24" s="597"/>
      <c r="I24" s="597"/>
      <c r="J24" s="597"/>
      <c r="K24" s="597"/>
      <c r="L24" s="597"/>
      <c r="M24" s="597"/>
      <c r="N24" s="597"/>
      <c r="O24" s="597"/>
      <c r="P24" s="597"/>
      <c r="Q24" s="597"/>
      <c r="R24" s="1069"/>
      <c r="S24" s="86"/>
    </row>
    <row r="25" spans="1:19" s="397" customFormat="1" ht="10.5" customHeight="1" x14ac:dyDescent="0.2">
      <c r="A25" s="370"/>
      <c r="B25" s="380"/>
      <c r="C25" s="380"/>
      <c r="D25" s="169"/>
      <c r="E25" s="597"/>
      <c r="F25" s="597"/>
      <c r="G25" s="597"/>
      <c r="H25" s="597"/>
      <c r="I25" s="597"/>
      <c r="J25" s="597"/>
      <c r="K25" s="597"/>
      <c r="L25" s="597"/>
      <c r="M25" s="597"/>
      <c r="N25" s="597"/>
      <c r="O25" s="597"/>
      <c r="P25" s="597"/>
      <c r="Q25" s="597"/>
      <c r="R25" s="1069"/>
      <c r="S25" s="86"/>
    </row>
    <row r="26" spans="1:19" s="397" customFormat="1" ht="10.5" customHeight="1" x14ac:dyDescent="0.2">
      <c r="A26" s="370"/>
      <c r="B26" s="380"/>
      <c r="C26" s="380"/>
      <c r="D26" s="169"/>
      <c r="E26" s="597"/>
      <c r="F26" s="597"/>
      <c r="G26" s="597"/>
      <c r="H26" s="597"/>
      <c r="I26" s="597"/>
      <c r="J26" s="597"/>
      <c r="K26" s="597"/>
      <c r="L26" s="597"/>
      <c r="M26" s="597"/>
      <c r="N26" s="597"/>
      <c r="O26" s="597"/>
      <c r="P26" s="597"/>
      <c r="Q26" s="597"/>
      <c r="R26" s="1069"/>
      <c r="S26" s="86"/>
    </row>
    <row r="27" spans="1:19" s="397" customFormat="1" ht="10.5" customHeight="1" x14ac:dyDescent="0.2">
      <c r="A27" s="370"/>
      <c r="B27" s="380"/>
      <c r="C27" s="380"/>
      <c r="D27" s="169"/>
      <c r="E27" s="597"/>
      <c r="F27" s="597"/>
      <c r="G27" s="597"/>
      <c r="H27" s="597"/>
      <c r="I27" s="597"/>
      <c r="J27" s="597"/>
      <c r="K27" s="597"/>
      <c r="L27" s="597"/>
      <c r="M27" s="597"/>
      <c r="N27" s="597"/>
      <c r="O27" s="597"/>
      <c r="P27" s="597"/>
      <c r="Q27" s="597"/>
      <c r="R27" s="1069"/>
      <c r="S27" s="86"/>
    </row>
    <row r="28" spans="1:19" s="397" customFormat="1" ht="6" customHeight="1" x14ac:dyDescent="0.2">
      <c r="A28" s="370"/>
      <c r="B28" s="380"/>
      <c r="C28" s="380"/>
      <c r="D28" s="169"/>
      <c r="E28" s="597"/>
      <c r="F28" s="597"/>
      <c r="G28" s="597"/>
      <c r="H28" s="597"/>
      <c r="I28" s="597"/>
      <c r="J28" s="597"/>
      <c r="K28" s="597"/>
      <c r="L28" s="597"/>
      <c r="M28" s="597"/>
      <c r="N28" s="597"/>
      <c r="O28" s="597"/>
      <c r="P28" s="597"/>
      <c r="Q28" s="597"/>
      <c r="R28" s="1069"/>
      <c r="S28" s="86"/>
    </row>
    <row r="29" spans="1:19" s="594" customFormat="1" ht="15.75" customHeight="1" x14ac:dyDescent="0.2">
      <c r="A29" s="593"/>
      <c r="B29" s="1061"/>
      <c r="C29" s="920" t="s">
        <v>300</v>
      </c>
      <c r="D29" s="211"/>
      <c r="E29" s="598"/>
      <c r="F29" s="599"/>
      <c r="G29" s="599"/>
      <c r="H29" s="599"/>
      <c r="I29" s="599"/>
      <c r="J29" s="599"/>
      <c r="K29" s="599"/>
      <c r="L29" s="599"/>
      <c r="M29" s="599"/>
      <c r="N29" s="599"/>
      <c r="O29" s="599"/>
      <c r="P29" s="599"/>
      <c r="Q29" s="599"/>
      <c r="R29" s="1070"/>
      <c r="S29" s="358"/>
    </row>
    <row r="30" spans="1:19" s="397" customFormat="1" ht="11.25" customHeight="1" x14ac:dyDescent="0.2">
      <c r="A30" s="370"/>
      <c r="B30" s="380"/>
      <c r="C30" s="921"/>
      <c r="D30" s="94" t="s">
        <v>149</v>
      </c>
      <c r="E30" s="596">
        <v>4.6939847424333303</v>
      </c>
      <c r="F30" s="596">
        <v>5.5246163627000007</v>
      </c>
      <c r="G30" s="596">
        <v>6.3685752772666673</v>
      </c>
      <c r="H30" s="596">
        <v>6.7142409289333331</v>
      </c>
      <c r="I30" s="596">
        <v>6.4388352141</v>
      </c>
      <c r="J30" s="596">
        <v>5.7170574219666657</v>
      </c>
      <c r="K30" s="596">
        <v>5.1708296675000005</v>
      </c>
      <c r="L30" s="596">
        <v>4.6502287609333335</v>
      </c>
      <c r="M30" s="596">
        <v>4.2296542193999995</v>
      </c>
      <c r="N30" s="596">
        <v>3.4934488080000001</v>
      </c>
      <c r="O30" s="596">
        <v>3.1857293468000001</v>
      </c>
      <c r="P30" s="596">
        <v>3.035754617366667</v>
      </c>
      <c r="Q30" s="596">
        <v>3.3251689008333334</v>
      </c>
      <c r="R30" s="1071"/>
      <c r="S30" s="86"/>
    </row>
    <row r="31" spans="1:19" s="397" customFormat="1" ht="12.75" customHeight="1" x14ac:dyDescent="0.2">
      <c r="A31" s="370"/>
      <c r="B31" s="380"/>
      <c r="C31" s="921"/>
      <c r="D31" s="94" t="s">
        <v>451</v>
      </c>
      <c r="E31" s="596">
        <v>-7.488547431533334</v>
      </c>
      <c r="F31" s="596">
        <v>-5.2706375591333332</v>
      </c>
      <c r="G31" s="596">
        <v>-2.152471478966667</v>
      </c>
      <c r="H31" s="596">
        <v>4.5591675600000027E-2</v>
      </c>
      <c r="I31" s="596">
        <v>1.7132092698000001</v>
      </c>
      <c r="J31" s="596">
        <v>2.7429017478333333</v>
      </c>
      <c r="K31" s="596">
        <v>3.1983606617666669</v>
      </c>
      <c r="L31" s="596">
        <v>2.3129784818333334</v>
      </c>
      <c r="M31" s="596">
        <v>0.39458762353333326</v>
      </c>
      <c r="N31" s="596">
        <v>0.77500190880000008</v>
      </c>
      <c r="O31" s="596">
        <v>1.8686742407333334</v>
      </c>
      <c r="P31" s="596">
        <v>3.1141121283666671</v>
      </c>
      <c r="Q31" s="596">
        <v>2.0796208127333333</v>
      </c>
      <c r="R31" s="1071"/>
      <c r="S31" s="86"/>
    </row>
    <row r="32" spans="1:19" s="397" customFormat="1" ht="11.25" customHeight="1" x14ac:dyDescent="0.2">
      <c r="A32" s="370"/>
      <c r="B32" s="380"/>
      <c r="C32" s="921"/>
      <c r="D32" s="94" t="s">
        <v>147</v>
      </c>
      <c r="E32" s="596">
        <v>1.6066378488666668</v>
      </c>
      <c r="F32" s="596">
        <v>1.2552176095333334</v>
      </c>
      <c r="G32" s="596">
        <v>2.7282735769333333</v>
      </c>
      <c r="H32" s="596">
        <v>3.3395435791333337</v>
      </c>
      <c r="I32" s="596">
        <v>4.8259655788000009</v>
      </c>
      <c r="J32" s="596">
        <v>5.1540935423666667</v>
      </c>
      <c r="K32" s="596">
        <v>5.519120806500001</v>
      </c>
      <c r="L32" s="596">
        <v>4.0947422393999995</v>
      </c>
      <c r="M32" s="596">
        <v>2.2761620914999998</v>
      </c>
      <c r="N32" s="596">
        <v>0.91991462373333333</v>
      </c>
      <c r="O32" s="596">
        <v>1.5776886251666664</v>
      </c>
      <c r="P32" s="596">
        <v>1.9903984486666666</v>
      </c>
      <c r="Q32" s="596">
        <v>1.5550178281666664</v>
      </c>
      <c r="R32" s="1071"/>
      <c r="S32" s="86"/>
    </row>
    <row r="33" spans="1:19" s="397" customFormat="1" ht="12" customHeight="1" x14ac:dyDescent="0.2">
      <c r="A33" s="370"/>
      <c r="B33" s="380"/>
      <c r="C33" s="921"/>
      <c r="D33" s="94" t="s">
        <v>150</v>
      </c>
      <c r="E33" s="596">
        <v>10.201699007666667</v>
      </c>
      <c r="F33" s="596">
        <v>9.8635158596666681</v>
      </c>
      <c r="G33" s="596">
        <v>8.8016884099999988</v>
      </c>
      <c r="H33" s="596">
        <v>9.0284721910000005</v>
      </c>
      <c r="I33" s="596">
        <v>8.8840132113333325</v>
      </c>
      <c r="J33" s="596">
        <v>10.063786714333332</v>
      </c>
      <c r="K33" s="596">
        <v>10.725575229666667</v>
      </c>
      <c r="L33" s="596">
        <v>9.9471295479999995</v>
      </c>
      <c r="M33" s="596">
        <v>10.027548287</v>
      </c>
      <c r="N33" s="596">
        <v>9.8231221229999992</v>
      </c>
      <c r="O33" s="596">
        <v>11.270579738333334</v>
      </c>
      <c r="P33" s="596">
        <v>11.488138301666666</v>
      </c>
      <c r="Q33" s="596">
        <v>10.517320277000001</v>
      </c>
      <c r="R33" s="1071"/>
      <c r="S33" s="86"/>
    </row>
    <row r="34" spans="1:19" s="594" customFormat="1" ht="21" customHeight="1" x14ac:dyDescent="0.2">
      <c r="A34" s="593"/>
      <c r="B34" s="1061"/>
      <c r="C34" s="1651" t="s">
        <v>299</v>
      </c>
      <c r="D34" s="1651"/>
      <c r="E34" s="600">
        <v>-12.799010947487282</v>
      </c>
      <c r="F34" s="600">
        <v>-11.84558956957469</v>
      </c>
      <c r="G34" s="600">
        <v>-12.829827850036374</v>
      </c>
      <c r="H34" s="600">
        <v>-14.689178465919097</v>
      </c>
      <c r="I34" s="600">
        <v>-17.797292426236545</v>
      </c>
      <c r="J34" s="600">
        <v>-18.050163700188264</v>
      </c>
      <c r="K34" s="600">
        <v>-15.250605734952591</v>
      </c>
      <c r="L34" s="600">
        <v>-11.252989858617957</v>
      </c>
      <c r="M34" s="600">
        <v>-7.5166676970001305</v>
      </c>
      <c r="N34" s="600">
        <v>-6.0964260283584695</v>
      </c>
      <c r="O34" s="600">
        <v>-5.3202357218265801</v>
      </c>
      <c r="P34" s="600">
        <v>-5.3625700760102637</v>
      </c>
      <c r="Q34" s="600">
        <v>-4.1583721484254834</v>
      </c>
      <c r="R34" s="1070"/>
      <c r="S34" s="358"/>
    </row>
    <row r="35" spans="1:19" s="604" customFormat="1" ht="16.5" customHeight="1" x14ac:dyDescent="0.2">
      <c r="A35" s="601"/>
      <c r="B35" s="1062"/>
      <c r="C35" s="324" t="s">
        <v>329</v>
      </c>
      <c r="D35" s="602"/>
      <c r="E35" s="603">
        <v>-4.3043703269488311</v>
      </c>
      <c r="F35" s="603">
        <v>-4.1900458699759824</v>
      </c>
      <c r="G35" s="603">
        <v>-3.8969147474702877</v>
      </c>
      <c r="H35" s="603">
        <v>-3.6455281694922914</v>
      </c>
      <c r="I35" s="603">
        <v>-3.4723407938413646</v>
      </c>
      <c r="J35" s="603">
        <v>-3.9991011679218755</v>
      </c>
      <c r="K35" s="603">
        <v>-4.6204895083087072</v>
      </c>
      <c r="L35" s="603">
        <v>-5.4045226596674647</v>
      </c>
      <c r="M35" s="603">
        <v>-5.0318906790914042</v>
      </c>
      <c r="N35" s="603">
        <v>-4.7530910696510515</v>
      </c>
      <c r="O35" s="603">
        <v>-5.1120584952140904</v>
      </c>
      <c r="P35" s="603">
        <v>-6.2070174460580665</v>
      </c>
      <c r="Q35" s="603">
        <v>-7.2473385046126593</v>
      </c>
      <c r="R35" s="1072"/>
      <c r="S35" s="359"/>
    </row>
    <row r="36" spans="1:19" s="397" customFormat="1" ht="10.5" customHeight="1" x14ac:dyDescent="0.2">
      <c r="A36" s="370"/>
      <c r="B36" s="380"/>
      <c r="C36" s="605"/>
      <c r="D36" s="169"/>
      <c r="E36" s="606"/>
      <c r="F36" s="606"/>
      <c r="G36" s="606"/>
      <c r="H36" s="606"/>
      <c r="I36" s="606"/>
      <c r="J36" s="606"/>
      <c r="K36" s="606"/>
      <c r="L36" s="606"/>
      <c r="M36" s="606"/>
      <c r="N36" s="606"/>
      <c r="O36" s="606"/>
      <c r="P36" s="606"/>
      <c r="Q36" s="606"/>
      <c r="R36" s="1071"/>
      <c r="S36" s="86"/>
    </row>
    <row r="37" spans="1:19" s="397" customFormat="1" ht="10.5" customHeight="1" x14ac:dyDescent="0.2">
      <c r="A37" s="370"/>
      <c r="B37" s="380"/>
      <c r="C37" s="605"/>
      <c r="D37" s="169"/>
      <c r="E37" s="606"/>
      <c r="F37" s="606"/>
      <c r="G37" s="606"/>
      <c r="H37" s="606"/>
      <c r="I37" s="606"/>
      <c r="J37" s="606"/>
      <c r="K37" s="606"/>
      <c r="L37" s="606"/>
      <c r="M37" s="606"/>
      <c r="N37" s="606"/>
      <c r="O37" s="606"/>
      <c r="P37" s="606"/>
      <c r="Q37" s="606"/>
      <c r="R37" s="1071"/>
      <c r="S37" s="86"/>
    </row>
    <row r="38" spans="1:19" s="397" customFormat="1" ht="10.5" customHeight="1" x14ac:dyDescent="0.2">
      <c r="A38" s="370"/>
      <c r="B38" s="380"/>
      <c r="C38" s="605"/>
      <c r="D38" s="169"/>
      <c r="E38" s="606"/>
      <c r="F38" s="606"/>
      <c r="G38" s="606"/>
      <c r="H38" s="606"/>
      <c r="I38" s="606"/>
      <c r="J38" s="606"/>
      <c r="K38" s="606"/>
      <c r="L38" s="606"/>
      <c r="M38" s="606"/>
      <c r="N38" s="606"/>
      <c r="O38" s="606"/>
      <c r="P38" s="606"/>
      <c r="Q38" s="606"/>
      <c r="R38" s="1071"/>
      <c r="S38" s="86"/>
    </row>
    <row r="39" spans="1:19" s="397" customFormat="1" ht="10.5" customHeight="1" x14ac:dyDescent="0.2">
      <c r="A39" s="370"/>
      <c r="B39" s="380"/>
      <c r="C39" s="605"/>
      <c r="D39" s="169"/>
      <c r="E39" s="606"/>
      <c r="F39" s="606"/>
      <c r="G39" s="606"/>
      <c r="H39" s="606"/>
      <c r="I39" s="606"/>
      <c r="J39" s="606"/>
      <c r="K39" s="606"/>
      <c r="L39" s="606"/>
      <c r="M39" s="606"/>
      <c r="N39" s="606"/>
      <c r="O39" s="606"/>
      <c r="P39" s="606"/>
      <c r="Q39" s="606"/>
      <c r="R39" s="1071"/>
      <c r="S39" s="86"/>
    </row>
    <row r="40" spans="1:19" s="397" customFormat="1" ht="10.5" customHeight="1" x14ac:dyDescent="0.2">
      <c r="A40" s="370"/>
      <c r="B40" s="380"/>
      <c r="C40" s="605"/>
      <c r="D40" s="169"/>
      <c r="E40" s="606"/>
      <c r="F40" s="606"/>
      <c r="G40" s="606"/>
      <c r="H40" s="606"/>
      <c r="I40" s="606"/>
      <c r="J40" s="606"/>
      <c r="K40" s="606"/>
      <c r="L40" s="606"/>
      <c r="M40" s="606"/>
      <c r="N40" s="606"/>
      <c r="O40" s="606"/>
      <c r="P40" s="606"/>
      <c r="Q40" s="606"/>
      <c r="R40" s="1071"/>
      <c r="S40" s="86"/>
    </row>
    <row r="41" spans="1:19" s="397" customFormat="1" ht="10.5" customHeight="1" x14ac:dyDescent="0.2">
      <c r="A41" s="370"/>
      <c r="B41" s="380"/>
      <c r="C41" s="605"/>
      <c r="D41" s="169"/>
      <c r="E41" s="606"/>
      <c r="F41" s="606"/>
      <c r="G41" s="606"/>
      <c r="H41" s="606"/>
      <c r="I41" s="606"/>
      <c r="J41" s="606"/>
      <c r="K41" s="606"/>
      <c r="L41" s="606"/>
      <c r="M41" s="606"/>
      <c r="N41" s="606"/>
      <c r="O41" s="606"/>
      <c r="P41" s="606"/>
      <c r="Q41" s="606"/>
      <c r="R41" s="1071"/>
      <c r="S41" s="86"/>
    </row>
    <row r="42" spans="1:19" s="397" customFormat="1" ht="10.5" customHeight="1" x14ac:dyDescent="0.2">
      <c r="A42" s="370"/>
      <c r="B42" s="380"/>
      <c r="C42" s="605"/>
      <c r="D42" s="169"/>
      <c r="E42" s="606"/>
      <c r="F42" s="606"/>
      <c r="G42" s="606"/>
      <c r="H42" s="606"/>
      <c r="I42" s="606"/>
      <c r="J42" s="606"/>
      <c r="K42" s="606"/>
      <c r="L42" s="606"/>
      <c r="M42" s="606"/>
      <c r="N42" s="606"/>
      <c r="O42" s="606"/>
      <c r="P42" s="606"/>
      <c r="Q42" s="606"/>
      <c r="R42" s="1071"/>
      <c r="S42" s="86"/>
    </row>
    <row r="43" spans="1:19" s="397" customFormat="1" ht="10.5" customHeight="1" x14ac:dyDescent="0.2">
      <c r="A43" s="370"/>
      <c r="B43" s="380"/>
      <c r="C43" s="605"/>
      <c r="D43" s="169"/>
      <c r="E43" s="606"/>
      <c r="F43" s="606"/>
      <c r="G43" s="606"/>
      <c r="H43" s="606"/>
      <c r="I43" s="606"/>
      <c r="J43" s="606"/>
      <c r="K43" s="606"/>
      <c r="L43" s="606"/>
      <c r="M43" s="606"/>
      <c r="N43" s="606"/>
      <c r="O43" s="606"/>
      <c r="P43" s="606"/>
      <c r="Q43" s="606"/>
      <c r="R43" s="1071"/>
      <c r="S43" s="86"/>
    </row>
    <row r="44" spans="1:19" s="397" customFormat="1" ht="10.5" customHeight="1" x14ac:dyDescent="0.2">
      <c r="A44" s="370"/>
      <c r="B44" s="380"/>
      <c r="C44" s="605"/>
      <c r="D44" s="169"/>
      <c r="E44" s="606"/>
      <c r="F44" s="606"/>
      <c r="G44" s="606"/>
      <c r="H44" s="606"/>
      <c r="I44" s="606"/>
      <c r="J44" s="606"/>
      <c r="K44" s="606"/>
      <c r="L44" s="606"/>
      <c r="M44" s="606"/>
      <c r="N44" s="606"/>
      <c r="O44" s="606"/>
      <c r="P44" s="606"/>
      <c r="Q44" s="606"/>
      <c r="R44" s="1071"/>
      <c r="S44" s="86"/>
    </row>
    <row r="45" spans="1:19" s="397" customFormat="1" ht="10.5" customHeight="1" x14ac:dyDescent="0.2">
      <c r="A45" s="370"/>
      <c r="B45" s="380"/>
      <c r="C45" s="605"/>
      <c r="D45" s="169"/>
      <c r="E45" s="606"/>
      <c r="F45" s="606"/>
      <c r="G45" s="606"/>
      <c r="H45" s="606"/>
      <c r="I45" s="606"/>
      <c r="J45" s="606"/>
      <c r="K45" s="606"/>
      <c r="L45" s="606"/>
      <c r="M45" s="606"/>
      <c r="N45" s="606"/>
      <c r="O45" s="606"/>
      <c r="P45" s="606"/>
      <c r="Q45" s="606"/>
      <c r="R45" s="1071"/>
      <c r="S45" s="86"/>
    </row>
    <row r="46" spans="1:19" s="397" customFormat="1" ht="10.5" customHeight="1" x14ac:dyDescent="0.2">
      <c r="A46" s="370"/>
      <c r="B46" s="380"/>
      <c r="C46" s="605"/>
      <c r="D46" s="169"/>
      <c r="E46" s="606"/>
      <c r="F46" s="606"/>
      <c r="G46" s="606"/>
      <c r="H46" s="606"/>
      <c r="I46" s="606"/>
      <c r="J46" s="606"/>
      <c r="K46" s="606"/>
      <c r="L46" s="606"/>
      <c r="M46" s="606"/>
      <c r="N46" s="606"/>
      <c r="O46" s="606"/>
      <c r="P46" s="606"/>
      <c r="Q46" s="606"/>
      <c r="R46" s="1071"/>
      <c r="S46" s="86"/>
    </row>
    <row r="47" spans="1:19" s="397" customFormat="1" ht="10.5" customHeight="1" x14ac:dyDescent="0.2">
      <c r="A47" s="370"/>
      <c r="B47" s="380"/>
      <c r="C47" s="605"/>
      <c r="D47" s="169"/>
      <c r="E47" s="606"/>
      <c r="F47" s="606"/>
      <c r="G47" s="606"/>
      <c r="H47" s="606"/>
      <c r="I47" s="606"/>
      <c r="J47" s="606"/>
      <c r="K47" s="606"/>
      <c r="L47" s="606"/>
      <c r="M47" s="606"/>
      <c r="N47" s="606"/>
      <c r="O47" s="606"/>
      <c r="P47" s="606"/>
      <c r="Q47" s="606"/>
      <c r="R47" s="1071"/>
      <c r="S47" s="86"/>
    </row>
    <row r="48" spans="1:19" s="397" customFormat="1" ht="10.5" customHeight="1" x14ac:dyDescent="0.2">
      <c r="A48" s="370"/>
      <c r="B48" s="380"/>
      <c r="C48" s="605"/>
      <c r="D48" s="169"/>
      <c r="E48" s="606"/>
      <c r="F48" s="606"/>
      <c r="G48" s="606"/>
      <c r="H48" s="606"/>
      <c r="I48" s="606"/>
      <c r="J48" s="606"/>
      <c r="K48" s="606"/>
      <c r="L48" s="606"/>
      <c r="M48" s="606"/>
      <c r="N48" s="606"/>
      <c r="O48" s="606"/>
      <c r="P48" s="606"/>
      <c r="Q48" s="606"/>
      <c r="R48" s="1071"/>
      <c r="S48" s="86"/>
    </row>
    <row r="49" spans="1:19" s="594" customFormat="1" ht="15.75" customHeight="1" x14ac:dyDescent="0.2">
      <c r="A49" s="593"/>
      <c r="B49" s="1061"/>
      <c r="C49" s="920" t="s">
        <v>151</v>
      </c>
      <c r="D49" s="211"/>
      <c r="E49" s="598"/>
      <c r="F49" s="599"/>
      <c r="G49" s="599"/>
      <c r="H49" s="599"/>
      <c r="I49" s="599"/>
      <c r="J49" s="599"/>
      <c r="K49" s="599"/>
      <c r="L49" s="599"/>
      <c r="M49" s="599"/>
      <c r="N49" s="599"/>
      <c r="O49" s="599"/>
      <c r="P49" s="599"/>
      <c r="Q49" s="599"/>
      <c r="R49" s="1070"/>
      <c r="S49" s="358"/>
    </row>
    <row r="50" spans="1:19" s="594" customFormat="1" ht="15.75" customHeight="1" x14ac:dyDescent="0.2">
      <c r="A50" s="593"/>
      <c r="B50" s="1061"/>
      <c r="C50" s="607"/>
      <c r="D50" s="236" t="s">
        <v>298</v>
      </c>
      <c r="E50" s="603">
        <v>415.53899999999999</v>
      </c>
      <c r="F50" s="603">
        <v>404.60399999999998</v>
      </c>
      <c r="G50" s="603">
        <v>393.33499999999998</v>
      </c>
      <c r="H50" s="603">
        <v>376.01400000000001</v>
      </c>
      <c r="I50" s="603">
        <v>350.17399999999998</v>
      </c>
      <c r="J50" s="603">
        <v>332.39499999999998</v>
      </c>
      <c r="K50" s="603">
        <v>330.58699999999999</v>
      </c>
      <c r="L50" s="603">
        <v>338.14699999999999</v>
      </c>
      <c r="M50" s="603">
        <v>338.935</v>
      </c>
      <c r="N50" s="603">
        <v>334.24099999999999</v>
      </c>
      <c r="O50" s="603">
        <v>334.89699999999999</v>
      </c>
      <c r="P50" s="603">
        <v>339.03500000000003</v>
      </c>
      <c r="Q50" s="603">
        <v>350.77199999999999</v>
      </c>
      <c r="R50" s="1070"/>
      <c r="S50" s="358"/>
    </row>
    <row r="51" spans="1:19" s="610" customFormat="1" ht="12" customHeight="1" x14ac:dyDescent="0.2">
      <c r="A51" s="608"/>
      <c r="B51" s="1063"/>
      <c r="C51" s="609"/>
      <c r="D51" s="643" t="s">
        <v>235</v>
      </c>
      <c r="E51" s="596">
        <v>19.309000000000001</v>
      </c>
      <c r="F51" s="596">
        <v>18.827000000000002</v>
      </c>
      <c r="G51" s="596">
        <v>16.629000000000001</v>
      </c>
      <c r="H51" s="596">
        <v>16.103999999999999</v>
      </c>
      <c r="I51" s="596">
        <v>14.664999999999999</v>
      </c>
      <c r="J51" s="596">
        <v>14.048</v>
      </c>
      <c r="K51" s="596">
        <v>13.597</v>
      </c>
      <c r="L51" s="596">
        <v>13.673999999999999</v>
      </c>
      <c r="M51" s="596">
        <v>13.842000000000001</v>
      </c>
      <c r="N51" s="596">
        <v>14.349</v>
      </c>
      <c r="O51" s="596">
        <v>16.716000000000001</v>
      </c>
      <c r="P51" s="596">
        <v>17.338999999999999</v>
      </c>
      <c r="Q51" s="596" t="s">
        <v>382</v>
      </c>
      <c r="R51" s="1073"/>
      <c r="S51" s="86"/>
    </row>
    <row r="52" spans="1:19" s="613" customFormat="1" ht="15" customHeight="1" x14ac:dyDescent="0.2">
      <c r="A52" s="611"/>
      <c r="B52" s="1064"/>
      <c r="C52" s="612"/>
      <c r="D52" s="236" t="s">
        <v>296</v>
      </c>
      <c r="E52" s="603">
        <v>55.454999999999998</v>
      </c>
      <c r="F52" s="603">
        <v>41.216000000000001</v>
      </c>
      <c r="G52" s="603">
        <v>42.65</v>
      </c>
      <c r="H52" s="603">
        <v>39.933</v>
      </c>
      <c r="I52" s="603">
        <v>38.521000000000001</v>
      </c>
      <c r="J52" s="603">
        <v>38.661999999999999</v>
      </c>
      <c r="K52" s="603">
        <v>39.896000000000001</v>
      </c>
      <c r="L52" s="603">
        <v>40.869</v>
      </c>
      <c r="M52" s="603">
        <v>53.881</v>
      </c>
      <c r="N52" s="603">
        <v>52.692999999999998</v>
      </c>
      <c r="O52" s="603">
        <v>53.805999999999997</v>
      </c>
      <c r="P52" s="603">
        <v>40.790999999999997</v>
      </c>
      <c r="Q52" s="603">
        <v>54.968000000000004</v>
      </c>
      <c r="R52" s="1074"/>
      <c r="S52" s="358"/>
    </row>
    <row r="53" spans="1:19" s="397" customFormat="1" ht="11.25" customHeight="1" x14ac:dyDescent="0.2">
      <c r="A53" s="370"/>
      <c r="B53" s="380"/>
      <c r="C53" s="605"/>
      <c r="D53" s="643" t="s">
        <v>236</v>
      </c>
      <c r="E53" s="596">
        <v>-6.8077168688871703</v>
      </c>
      <c r="F53" s="596">
        <v>-6.2292396596441701</v>
      </c>
      <c r="G53" s="596">
        <v>-16.1225613593455</v>
      </c>
      <c r="H53" s="596">
        <v>5.9062218214607665</v>
      </c>
      <c r="I53" s="596">
        <v>-11.594335941982415</v>
      </c>
      <c r="J53" s="596">
        <v>-6.1738581759937965</v>
      </c>
      <c r="K53" s="596">
        <v>-7.9783185330411621</v>
      </c>
      <c r="L53" s="596">
        <v>-4.0543713024697059</v>
      </c>
      <c r="M53" s="596">
        <v>-8.5010273914446266</v>
      </c>
      <c r="N53" s="596">
        <v>-1.9026342734804191</v>
      </c>
      <c r="O53" s="596">
        <v>-5.4110118838337717</v>
      </c>
      <c r="P53" s="596">
        <v>-0.36151347126213151</v>
      </c>
      <c r="Q53" s="596">
        <v>-0.87818952303668762</v>
      </c>
      <c r="R53" s="1071"/>
      <c r="S53" s="86"/>
    </row>
    <row r="54" spans="1:19" s="594" customFormat="1" ht="15.75" customHeight="1" x14ac:dyDescent="0.2">
      <c r="A54" s="593"/>
      <c r="B54" s="1061"/>
      <c r="C54" s="920" t="s">
        <v>297</v>
      </c>
      <c r="D54" s="211"/>
      <c r="E54" s="603">
        <v>13.298</v>
      </c>
      <c r="F54" s="603">
        <v>10.877000000000001</v>
      </c>
      <c r="G54" s="603">
        <v>15.03</v>
      </c>
      <c r="H54" s="603">
        <v>10.983000000000001</v>
      </c>
      <c r="I54" s="603">
        <v>12.856999999999999</v>
      </c>
      <c r="J54" s="603">
        <v>12.393000000000001</v>
      </c>
      <c r="K54" s="603">
        <v>9.8800000000000008</v>
      </c>
      <c r="L54" s="603">
        <v>10.411</v>
      </c>
      <c r="M54" s="603">
        <v>12.064</v>
      </c>
      <c r="N54" s="603">
        <v>12.833</v>
      </c>
      <c r="O54" s="603">
        <v>9.4090000000000007</v>
      </c>
      <c r="P54" s="603">
        <v>6.1710000000000003</v>
      </c>
      <c r="Q54" s="603">
        <v>12.515000000000001</v>
      </c>
      <c r="R54" s="1070"/>
      <c r="S54" s="358"/>
    </row>
    <row r="55" spans="1:19" s="397" customFormat="1" ht="9.75" customHeight="1" x14ac:dyDescent="0.2">
      <c r="A55" s="573"/>
      <c r="B55" s="574"/>
      <c r="C55" s="614"/>
      <c r="D55" s="643" t="s">
        <v>152</v>
      </c>
      <c r="E55" s="596">
        <v>18.457153037591301</v>
      </c>
      <c r="F55" s="596">
        <v>-22.66069397042093</v>
      </c>
      <c r="G55" s="596">
        <v>-5.4241127611376783</v>
      </c>
      <c r="H55" s="596">
        <v>5.465974309921684E-2</v>
      </c>
      <c r="I55" s="596">
        <v>-24.698371793370043</v>
      </c>
      <c r="J55" s="596">
        <v>-9.407894736842092</v>
      </c>
      <c r="K55" s="596">
        <v>-13.952273123149261</v>
      </c>
      <c r="L55" s="596">
        <v>-0.31597089237841436</v>
      </c>
      <c r="M55" s="596">
        <v>0.64236255943939113</v>
      </c>
      <c r="N55" s="596">
        <v>-14.83275816299442</v>
      </c>
      <c r="O55" s="596">
        <v>-8.0523795563373408</v>
      </c>
      <c r="P55" s="596">
        <v>-11.64089347079037</v>
      </c>
      <c r="Q55" s="596">
        <v>-5.8881034742066412</v>
      </c>
      <c r="R55" s="1071"/>
      <c r="S55" s="86"/>
    </row>
    <row r="56" spans="1:19" s="594" customFormat="1" ht="15.75" customHeight="1" x14ac:dyDescent="0.2">
      <c r="A56" s="593"/>
      <c r="B56" s="1061"/>
      <c r="C56" s="1651" t="s">
        <v>328</v>
      </c>
      <c r="D56" s="1651"/>
      <c r="E56" s="603">
        <v>192.33</v>
      </c>
      <c r="F56" s="603">
        <v>190.625</v>
      </c>
      <c r="G56" s="603">
        <v>188.21</v>
      </c>
      <c r="H56" s="603">
        <v>183.733</v>
      </c>
      <c r="I56" s="603">
        <v>177.56800000000001</v>
      </c>
      <c r="J56" s="603">
        <v>167.65</v>
      </c>
      <c r="K56" s="603">
        <v>168.29</v>
      </c>
      <c r="L56" s="603">
        <v>169.04300000000001</v>
      </c>
      <c r="M56" s="603">
        <v>174.50200000000001</v>
      </c>
      <c r="N56" s="603">
        <v>165.827</v>
      </c>
      <c r="O56" s="603">
        <v>168.18199999999999</v>
      </c>
      <c r="P56" s="603">
        <v>173.755</v>
      </c>
      <c r="Q56" s="603">
        <v>186.75800000000001</v>
      </c>
      <c r="R56" s="1071"/>
      <c r="S56" s="358"/>
    </row>
    <row r="57" spans="1:19" s="397" customFormat="1" ht="10.5" customHeight="1" x14ac:dyDescent="0.2">
      <c r="A57" s="370"/>
      <c r="B57" s="380"/>
      <c r="C57" s="615"/>
      <c r="D57" s="615"/>
      <c r="E57" s="616"/>
      <c r="F57" s="617"/>
      <c r="G57" s="617"/>
      <c r="H57" s="617"/>
      <c r="I57" s="617"/>
      <c r="J57" s="617"/>
      <c r="K57" s="617"/>
      <c r="L57" s="617"/>
      <c r="M57" s="617"/>
      <c r="N57" s="617"/>
      <c r="O57" s="617"/>
      <c r="P57" s="617"/>
      <c r="Q57" s="617"/>
      <c r="R57" s="1071"/>
      <c r="S57" s="86"/>
    </row>
    <row r="58" spans="1:19" s="397" customFormat="1" ht="10.5" customHeight="1" x14ac:dyDescent="0.2">
      <c r="A58" s="370"/>
      <c r="B58" s="380"/>
      <c r="C58" s="605"/>
      <c r="D58" s="169"/>
      <c r="E58" s="597"/>
      <c r="F58" s="597"/>
      <c r="G58" s="597"/>
      <c r="H58" s="597"/>
      <c r="I58" s="597"/>
      <c r="J58" s="597"/>
      <c r="K58" s="597"/>
      <c r="L58" s="597"/>
      <c r="M58" s="597"/>
      <c r="N58" s="597"/>
      <c r="O58" s="597"/>
      <c r="P58" s="597"/>
      <c r="Q58" s="597"/>
      <c r="R58" s="1071"/>
      <c r="S58" s="86"/>
    </row>
    <row r="59" spans="1:19" s="397" customFormat="1" ht="10.5" customHeight="1" x14ac:dyDescent="0.2">
      <c r="A59" s="370"/>
      <c r="B59" s="380"/>
      <c r="C59" s="605"/>
      <c r="D59" s="169"/>
      <c r="E59" s="606"/>
      <c r="F59" s="606"/>
      <c r="G59" s="606"/>
      <c r="H59" s="606"/>
      <c r="I59" s="606"/>
      <c r="J59" s="606"/>
      <c r="K59" s="606"/>
      <c r="L59" s="606"/>
      <c r="M59" s="606"/>
      <c r="N59" s="606"/>
      <c r="O59" s="606"/>
      <c r="P59" s="606"/>
      <c r="Q59" s="606"/>
      <c r="R59" s="1071"/>
      <c r="S59" s="86"/>
    </row>
    <row r="60" spans="1:19" s="397" customFormat="1" ht="10.5" customHeight="1" x14ac:dyDescent="0.2">
      <c r="A60" s="370"/>
      <c r="B60" s="380"/>
      <c r="C60" s="605"/>
      <c r="D60" s="169"/>
      <c r="E60" s="606"/>
      <c r="F60" s="606"/>
      <c r="G60" s="606"/>
      <c r="H60" s="606"/>
      <c r="I60" s="606"/>
      <c r="J60" s="606"/>
      <c r="K60" s="606"/>
      <c r="L60" s="606"/>
      <c r="M60" s="606"/>
      <c r="N60" s="606"/>
      <c r="O60" s="606"/>
      <c r="P60" s="606"/>
      <c r="Q60" s="606"/>
      <c r="R60" s="1071"/>
      <c r="S60" s="86"/>
    </row>
    <row r="61" spans="1:19" s="397" customFormat="1" ht="10.5" customHeight="1" x14ac:dyDescent="0.2">
      <c r="A61" s="370"/>
      <c r="B61" s="380"/>
      <c r="C61" s="605"/>
      <c r="D61" s="169"/>
      <c r="E61" s="606"/>
      <c r="F61" s="606"/>
      <c r="G61" s="606"/>
      <c r="H61" s="606"/>
      <c r="I61" s="606"/>
      <c r="J61" s="606"/>
      <c r="K61" s="606"/>
      <c r="L61" s="606"/>
      <c r="M61" s="606"/>
      <c r="N61" s="606"/>
      <c r="O61" s="606"/>
      <c r="P61" s="606"/>
      <c r="Q61" s="606"/>
      <c r="R61" s="1071"/>
      <c r="S61" s="86"/>
    </row>
    <row r="62" spans="1:19" s="397" customFormat="1" ht="10.5" customHeight="1" x14ac:dyDescent="0.2">
      <c r="A62" s="370"/>
      <c r="B62" s="380"/>
      <c r="C62" s="605"/>
      <c r="D62" s="169"/>
      <c r="E62" s="606"/>
      <c r="F62" s="606"/>
      <c r="G62" s="606"/>
      <c r="H62" s="606"/>
      <c r="I62" s="606"/>
      <c r="J62" s="606"/>
      <c r="K62" s="606"/>
      <c r="L62" s="606"/>
      <c r="M62" s="606"/>
      <c r="N62" s="606"/>
      <c r="O62" s="606"/>
      <c r="P62" s="606"/>
      <c r="Q62" s="606"/>
      <c r="R62" s="1071"/>
      <c r="S62" s="86"/>
    </row>
    <row r="63" spans="1:19" s="397" customFormat="1" ht="10.5" customHeight="1" x14ac:dyDescent="0.2">
      <c r="A63" s="370"/>
      <c r="B63" s="380"/>
      <c r="C63" s="605"/>
      <c r="D63" s="169"/>
      <c r="E63" s="606"/>
      <c r="F63" s="606"/>
      <c r="G63" s="606"/>
      <c r="H63" s="606"/>
      <c r="I63" s="606"/>
      <c r="J63" s="606"/>
      <c r="K63" s="606"/>
      <c r="L63" s="606"/>
      <c r="M63" s="606"/>
      <c r="N63" s="606"/>
      <c r="O63" s="606"/>
      <c r="P63" s="606"/>
      <c r="Q63" s="606"/>
      <c r="R63" s="1071"/>
      <c r="S63" s="86"/>
    </row>
    <row r="64" spans="1:19" s="397" customFormat="1" ht="10.5" customHeight="1" x14ac:dyDescent="0.2">
      <c r="A64" s="370"/>
      <c r="B64" s="380"/>
      <c r="C64" s="605"/>
      <c r="D64" s="169"/>
      <c r="E64" s="606"/>
      <c r="F64" s="606"/>
      <c r="G64" s="606"/>
      <c r="H64" s="606"/>
      <c r="I64" s="606"/>
      <c r="J64" s="606"/>
      <c r="K64" s="606"/>
      <c r="L64" s="606"/>
      <c r="M64" s="606"/>
      <c r="N64" s="606"/>
      <c r="O64" s="606"/>
      <c r="P64" s="606"/>
      <c r="Q64" s="606"/>
      <c r="R64" s="1071"/>
      <c r="S64" s="86"/>
    </row>
    <row r="65" spans="1:19" s="397" customFormat="1" ht="10.5" customHeight="1" x14ac:dyDescent="0.2">
      <c r="A65" s="370"/>
      <c r="B65" s="380"/>
      <c r="C65" s="605"/>
      <c r="D65" s="169"/>
      <c r="E65" s="606"/>
      <c r="F65" s="606"/>
      <c r="G65" s="606"/>
      <c r="H65" s="606"/>
      <c r="I65" s="606"/>
      <c r="J65" s="606"/>
      <c r="K65" s="606"/>
      <c r="L65" s="606"/>
      <c r="M65" s="606"/>
      <c r="N65" s="606"/>
      <c r="O65" s="606"/>
      <c r="P65" s="606"/>
      <c r="Q65" s="606"/>
      <c r="R65" s="1071"/>
      <c r="S65" s="86"/>
    </row>
    <row r="66" spans="1:19" s="397" customFormat="1" ht="10.5" customHeight="1" x14ac:dyDescent="0.2">
      <c r="A66" s="370"/>
      <c r="B66" s="380"/>
      <c r="C66" s="605"/>
      <c r="D66" s="169"/>
      <c r="E66" s="606"/>
      <c r="F66" s="606"/>
      <c r="G66" s="606"/>
      <c r="H66" s="606"/>
      <c r="I66" s="606"/>
      <c r="J66" s="606"/>
      <c r="K66" s="606"/>
      <c r="L66" s="606"/>
      <c r="M66" s="606"/>
      <c r="N66" s="606"/>
      <c r="O66" s="606"/>
      <c r="P66" s="606"/>
      <c r="Q66" s="606"/>
      <c r="R66" s="1071"/>
      <c r="S66" s="86"/>
    </row>
    <row r="67" spans="1:19" s="397" customFormat="1" ht="10.5" customHeight="1" x14ac:dyDescent="0.2">
      <c r="A67" s="370"/>
      <c r="B67" s="380"/>
      <c r="C67" s="605"/>
      <c r="D67" s="169"/>
      <c r="E67" s="606"/>
      <c r="F67" s="606"/>
      <c r="G67" s="606"/>
      <c r="H67" s="606"/>
      <c r="I67" s="606"/>
      <c r="J67" s="606"/>
      <c r="K67" s="606"/>
      <c r="L67" s="606"/>
      <c r="M67" s="606"/>
      <c r="N67" s="606"/>
      <c r="O67" s="606"/>
      <c r="P67" s="606"/>
      <c r="Q67" s="606"/>
      <c r="R67" s="1071"/>
      <c r="S67" s="86"/>
    </row>
    <row r="68" spans="1:19" s="397" customFormat="1" ht="10.5" customHeight="1" x14ac:dyDescent="0.2">
      <c r="A68" s="370"/>
      <c r="B68" s="380"/>
      <c r="C68" s="605"/>
      <c r="D68" s="169"/>
      <c r="E68" s="606"/>
      <c r="F68" s="606"/>
      <c r="G68" s="606"/>
      <c r="H68" s="606"/>
      <c r="I68" s="606"/>
      <c r="J68" s="606"/>
      <c r="K68" s="606"/>
      <c r="L68" s="606"/>
      <c r="M68" s="606"/>
      <c r="N68" s="606"/>
      <c r="O68" s="606"/>
      <c r="P68" s="606"/>
      <c r="Q68" s="606"/>
      <c r="R68" s="1071"/>
      <c r="S68" s="86"/>
    </row>
    <row r="69" spans="1:19" s="397" customFormat="1" ht="10.5" customHeight="1" x14ac:dyDescent="0.2">
      <c r="A69" s="370"/>
      <c r="B69" s="380"/>
      <c r="C69" s="605"/>
      <c r="D69" s="169"/>
      <c r="E69" s="606"/>
      <c r="F69" s="606"/>
      <c r="G69" s="606"/>
      <c r="H69" s="606"/>
      <c r="I69" s="606"/>
      <c r="J69" s="606"/>
      <c r="K69" s="606"/>
      <c r="L69" s="606"/>
      <c r="M69" s="606"/>
      <c r="N69" s="606"/>
      <c r="O69" s="606"/>
      <c r="P69" s="606"/>
      <c r="Q69" s="606"/>
      <c r="R69" s="1071"/>
      <c r="S69" s="86"/>
    </row>
    <row r="70" spans="1:19" s="397" customFormat="1" ht="17.25" customHeight="1" x14ac:dyDescent="0.2">
      <c r="A70" s="370"/>
      <c r="B70" s="380"/>
      <c r="C70" s="1652" t="s">
        <v>453</v>
      </c>
      <c r="D70" s="1652"/>
      <c r="E70" s="1652"/>
      <c r="F70" s="1652"/>
      <c r="G70" s="1652"/>
      <c r="H70" s="1652"/>
      <c r="I70" s="1652"/>
      <c r="J70" s="1652"/>
      <c r="K70" s="1652"/>
      <c r="L70" s="1652"/>
      <c r="M70" s="1652"/>
      <c r="N70" s="1652"/>
      <c r="O70" s="1652"/>
      <c r="P70" s="1652"/>
      <c r="Q70" s="1652"/>
      <c r="R70" s="1071"/>
      <c r="S70" s="86"/>
    </row>
    <row r="71" spans="1:19" s="670" customFormat="1" ht="11.25" customHeight="1" x14ac:dyDescent="0.2">
      <c r="A71" s="382"/>
      <c r="B71" s="383"/>
      <c r="C71" s="1647" t="s">
        <v>454</v>
      </c>
      <c r="D71" s="1647"/>
      <c r="E71" s="1647"/>
      <c r="F71" s="1647"/>
      <c r="G71" s="1647"/>
      <c r="H71" s="1647"/>
      <c r="I71" s="1647"/>
      <c r="J71" s="1648" t="s">
        <v>449</v>
      </c>
      <c r="K71" s="1648"/>
      <c r="L71" s="1648"/>
      <c r="M71" s="1648"/>
      <c r="N71" s="1649" t="s">
        <v>448</v>
      </c>
      <c r="O71" s="1649"/>
      <c r="P71" s="1649"/>
      <c r="Q71" s="1649"/>
      <c r="R71" s="1075"/>
      <c r="S71" s="923"/>
    </row>
    <row r="72" spans="1:19" s="397" customFormat="1" ht="9.75" customHeight="1" x14ac:dyDescent="0.2">
      <c r="A72" s="370"/>
      <c r="B72" s="380"/>
      <c r="C72" s="924" t="s">
        <v>487</v>
      </c>
      <c r="D72" s="924"/>
      <c r="R72" s="1071"/>
      <c r="S72" s="86"/>
    </row>
    <row r="73" spans="1:19" x14ac:dyDescent="0.2">
      <c r="A73" s="370"/>
      <c r="B73" s="431"/>
      <c r="E73" s="587"/>
      <c r="F73" s="618"/>
      <c r="G73" s="618"/>
      <c r="H73" s="618"/>
      <c r="I73" s="618"/>
      <c r="J73" s="619"/>
      <c r="K73" s="619"/>
      <c r="L73" s="619"/>
      <c r="M73" s="619"/>
      <c r="N73" s="1501">
        <v>43497</v>
      </c>
      <c r="O73" s="1501"/>
      <c r="P73" s="1501"/>
      <c r="Q73" s="1501"/>
      <c r="R73" s="584">
        <v>21</v>
      </c>
      <c r="S73" s="831"/>
    </row>
  </sheetData>
  <mergeCells count="10">
    <mergeCell ref="D1:K1"/>
    <mergeCell ref="C34:D34"/>
    <mergeCell ref="C56:D56"/>
    <mergeCell ref="C70:Q70"/>
    <mergeCell ref="E6:P6"/>
    <mergeCell ref="N73:Q73"/>
    <mergeCell ref="P3:Q3"/>
    <mergeCell ref="C71:I71"/>
    <mergeCell ref="J71:M71"/>
    <mergeCell ref="N71:Q71"/>
  </mergeCells>
  <conditionalFormatting sqref="E7:Q7">
    <cfRule type="cellIs" dxfId="5" priority="1" operator="equal">
      <formula>"jan."</formula>
    </cfRule>
  </conditionalFormatting>
  <hyperlinks>
    <hyperlink ref="N71" r:id="rId1"/>
  </hyperlinks>
  <printOptions horizontalCentered="1"/>
  <pageMargins left="0" right="0" top="0.19685039370078741" bottom="0.19685039370078741" header="0" footer="0"/>
  <pageSetup paperSize="9" orientation="portrait" r:id="rId2"/>
  <headerFooter alignWithMargins="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8">
    <tabColor theme="9"/>
  </sheetPr>
  <dimension ref="A1:O51"/>
  <sheetViews>
    <sheetView showRuler="0" workbookViewId="0"/>
  </sheetViews>
  <sheetFormatPr defaultRowHeight="12.75" x14ac:dyDescent="0.2"/>
  <cols>
    <col min="1" max="1" width="1" customWidth="1"/>
    <col min="2" max="2" width="2.5703125" customWidth="1"/>
    <col min="3" max="3" width="3" customWidth="1"/>
    <col min="4" max="4" width="16.7109375" customWidth="1"/>
    <col min="5" max="5" width="0.5703125" customWidth="1"/>
    <col min="6" max="6" width="13" customWidth="1"/>
    <col min="7" max="7" width="5.140625" customWidth="1"/>
    <col min="8" max="8" width="2.5703125" customWidth="1"/>
    <col min="9" max="9" width="15.28515625" customWidth="1"/>
    <col min="10" max="10" width="5.28515625" customWidth="1"/>
    <col min="11" max="11" width="10.140625" customWidth="1"/>
    <col min="12" max="12" width="19.42578125" customWidth="1"/>
    <col min="13" max="14" width="2.7109375" customWidth="1"/>
    <col min="15" max="15" width="0.5703125" customWidth="1"/>
  </cols>
  <sheetData>
    <row r="1" spans="1:15" ht="13.5" customHeight="1" x14ac:dyDescent="0.2">
      <c r="A1" s="2"/>
      <c r="B1" s="207"/>
      <c r="C1" s="207"/>
      <c r="D1" s="207"/>
      <c r="E1" s="206"/>
      <c r="F1" s="1397" t="s">
        <v>43</v>
      </c>
      <c r="G1" s="1397"/>
      <c r="H1" s="1397"/>
      <c r="I1" s="4"/>
      <c r="J1" s="4"/>
      <c r="K1" s="4"/>
      <c r="L1" s="4"/>
      <c r="M1" s="4"/>
      <c r="N1" s="4"/>
      <c r="O1" s="4"/>
    </row>
    <row r="2" spans="1:15" ht="13.5" customHeight="1" x14ac:dyDescent="0.2">
      <c r="A2" s="2"/>
      <c r="B2" s="212"/>
      <c r="C2" s="1402"/>
      <c r="D2" s="1402"/>
      <c r="E2" s="1402"/>
      <c r="F2" s="1402"/>
      <c r="G2" s="1402"/>
      <c r="H2" s="4"/>
      <c r="I2" s="4"/>
      <c r="J2" s="4"/>
      <c r="K2" s="4"/>
      <c r="L2" s="4"/>
      <c r="M2" s="4"/>
      <c r="N2" s="4"/>
      <c r="O2" s="4"/>
    </row>
    <row r="3" spans="1:15" x14ac:dyDescent="0.2">
      <c r="A3" s="2"/>
      <c r="B3" s="213"/>
      <c r="C3" s="1402"/>
      <c r="D3" s="1402"/>
      <c r="E3" s="1402"/>
      <c r="F3" s="1402"/>
      <c r="G3" s="1402"/>
      <c r="H3" s="1"/>
      <c r="I3" s="4"/>
      <c r="J3" s="4"/>
      <c r="K3" s="4"/>
      <c r="L3" s="4"/>
      <c r="M3" s="4"/>
      <c r="N3" s="4"/>
      <c r="O3" s="2"/>
    </row>
    <row r="4" spans="1:15" ht="12.75" customHeight="1" x14ac:dyDescent="0.2">
      <c r="A4" s="2"/>
      <c r="B4" s="215"/>
      <c r="C4" s="1395" t="s">
        <v>504</v>
      </c>
      <c r="D4" s="1396"/>
      <c r="E4" s="1396"/>
      <c r="F4" s="1396"/>
      <c r="G4" s="1396"/>
      <c r="H4" s="1396"/>
      <c r="I4" s="4"/>
      <c r="J4" s="4"/>
      <c r="K4" s="4"/>
      <c r="L4" s="4"/>
      <c r="M4" s="17"/>
      <c r="N4" s="4"/>
      <c r="O4" s="2"/>
    </row>
    <row r="5" spans="1:15" s="7" customFormat="1" ht="16.5" customHeight="1" x14ac:dyDescent="0.2">
      <c r="A5" s="6"/>
      <c r="B5" s="214"/>
      <c r="C5" s="1396"/>
      <c r="D5" s="1396"/>
      <c r="E5" s="1396"/>
      <c r="F5" s="1396"/>
      <c r="G5" s="1396"/>
      <c r="H5" s="1396"/>
      <c r="I5" s="4"/>
      <c r="J5" s="4"/>
      <c r="K5" s="4"/>
      <c r="L5" s="4"/>
      <c r="M5" s="17"/>
      <c r="N5" s="4"/>
      <c r="O5" s="6"/>
    </row>
    <row r="6" spans="1:15" ht="11.25" customHeight="1" x14ac:dyDescent="0.2">
      <c r="A6" s="2"/>
      <c r="B6" s="215"/>
      <c r="C6" s="1396"/>
      <c r="D6" s="1396"/>
      <c r="E6" s="1396"/>
      <c r="F6" s="1396"/>
      <c r="G6" s="1396"/>
      <c r="H6" s="1396"/>
      <c r="I6" s="4"/>
      <c r="J6" s="4"/>
      <c r="K6" s="4"/>
      <c r="L6" s="4"/>
      <c r="M6" s="17"/>
      <c r="N6" s="4"/>
      <c r="O6" s="2"/>
    </row>
    <row r="7" spans="1:15" ht="11.25" customHeight="1" x14ac:dyDescent="0.2">
      <c r="A7" s="2"/>
      <c r="B7" s="215"/>
      <c r="C7" s="1396"/>
      <c r="D7" s="1396"/>
      <c r="E7" s="1396"/>
      <c r="F7" s="1396"/>
      <c r="G7" s="1396"/>
      <c r="H7" s="1396"/>
      <c r="I7" s="4"/>
      <c r="J7" s="4"/>
      <c r="K7" s="4"/>
      <c r="L7" s="4"/>
      <c r="M7" s="17"/>
      <c r="N7" s="4"/>
      <c r="O7" s="2"/>
    </row>
    <row r="8" spans="1:15" ht="117" customHeight="1" x14ac:dyDescent="0.2">
      <c r="A8" s="2"/>
      <c r="B8" s="215"/>
      <c r="C8" s="1396"/>
      <c r="D8" s="1396"/>
      <c r="E8" s="1396"/>
      <c r="F8" s="1396"/>
      <c r="G8" s="1396"/>
      <c r="H8" s="1396"/>
      <c r="I8" s="4"/>
      <c r="J8" s="4"/>
      <c r="K8" s="4"/>
      <c r="L8" s="4"/>
      <c r="M8" s="17"/>
      <c r="N8" s="4"/>
      <c r="O8" s="2"/>
    </row>
    <row r="9" spans="1:15" ht="10.5" customHeight="1" x14ac:dyDescent="0.2">
      <c r="A9" s="2"/>
      <c r="B9" s="215"/>
      <c r="C9" s="1396"/>
      <c r="D9" s="1396"/>
      <c r="E9" s="1396"/>
      <c r="F9" s="1396"/>
      <c r="G9" s="1396"/>
      <c r="H9" s="1396"/>
      <c r="I9" s="4"/>
      <c r="J9" s="4"/>
      <c r="K9" s="4"/>
      <c r="L9" s="4"/>
      <c r="M9" s="17"/>
      <c r="N9" s="3"/>
      <c r="O9" s="2"/>
    </row>
    <row r="10" spans="1:15" ht="11.25" customHeight="1" x14ac:dyDescent="0.2">
      <c r="A10" s="2"/>
      <c r="B10" s="215"/>
      <c r="C10" s="1396"/>
      <c r="D10" s="1396"/>
      <c r="E10" s="1396"/>
      <c r="F10" s="1396"/>
      <c r="G10" s="1396"/>
      <c r="H10" s="1396"/>
      <c r="I10" s="4"/>
      <c r="J10" s="4"/>
      <c r="K10" s="4"/>
      <c r="L10" s="4"/>
      <c r="M10" s="17"/>
      <c r="N10" s="3"/>
      <c r="O10" s="2"/>
    </row>
    <row r="11" spans="1:15" ht="3.75" customHeight="1" x14ac:dyDescent="0.2">
      <c r="A11" s="2"/>
      <c r="B11" s="215"/>
      <c r="C11" s="1396"/>
      <c r="D11" s="1396"/>
      <c r="E11" s="1396"/>
      <c r="F11" s="1396"/>
      <c r="G11" s="1396"/>
      <c r="H11" s="1396"/>
      <c r="I11" s="4"/>
      <c r="J11" s="4"/>
      <c r="K11" s="4"/>
      <c r="L11" s="4"/>
      <c r="M11" s="17"/>
      <c r="N11" s="3"/>
      <c r="O11" s="2"/>
    </row>
    <row r="12" spans="1:15" ht="11.25" customHeight="1" x14ac:dyDescent="0.2">
      <c r="A12" s="2"/>
      <c r="B12" s="215"/>
      <c r="C12" s="1396"/>
      <c r="D12" s="1396"/>
      <c r="E12" s="1396"/>
      <c r="F12" s="1396"/>
      <c r="G12" s="1396"/>
      <c r="H12" s="1396"/>
      <c r="I12" s="4"/>
      <c r="J12" s="4"/>
      <c r="K12" s="4"/>
      <c r="L12" s="4"/>
      <c r="M12" s="17"/>
      <c r="N12" s="3"/>
      <c r="O12" s="2"/>
    </row>
    <row r="13" spans="1:15" ht="11.25" customHeight="1" x14ac:dyDescent="0.2">
      <c r="A13" s="2"/>
      <c r="B13" s="215"/>
      <c r="C13" s="1396"/>
      <c r="D13" s="1396"/>
      <c r="E13" s="1396"/>
      <c r="F13" s="1396"/>
      <c r="G13" s="1396"/>
      <c r="H13" s="1396"/>
      <c r="I13" s="4"/>
      <c r="J13" s="4"/>
      <c r="K13" s="4"/>
      <c r="L13" s="4"/>
      <c r="M13" s="17"/>
      <c r="N13" s="3"/>
      <c r="O13" s="2"/>
    </row>
    <row r="14" spans="1:15" ht="15.75" customHeight="1" x14ac:dyDescent="0.2">
      <c r="A14" s="2"/>
      <c r="B14" s="215"/>
      <c r="C14" s="1396"/>
      <c r="D14" s="1396"/>
      <c r="E14" s="1396"/>
      <c r="F14" s="1396"/>
      <c r="G14" s="1396"/>
      <c r="H14" s="1396"/>
      <c r="I14" s="4"/>
      <c r="J14" s="4"/>
      <c r="K14" s="4"/>
      <c r="L14" s="4"/>
      <c r="M14" s="17"/>
      <c r="N14" s="3"/>
      <c r="O14" s="2"/>
    </row>
    <row r="15" spans="1:15" ht="22.5" customHeight="1" x14ac:dyDescent="0.2">
      <c r="A15" s="2"/>
      <c r="B15" s="215"/>
      <c r="C15" s="1396"/>
      <c r="D15" s="1396"/>
      <c r="E15" s="1396"/>
      <c r="F15" s="1396"/>
      <c r="G15" s="1396"/>
      <c r="H15" s="1396"/>
      <c r="I15" s="4"/>
      <c r="J15" s="4"/>
      <c r="K15" s="4"/>
      <c r="L15" s="4"/>
      <c r="M15" s="17"/>
      <c r="N15" s="3"/>
      <c r="O15" s="2"/>
    </row>
    <row r="16" spans="1:15" ht="11.25" customHeight="1" x14ac:dyDescent="0.2">
      <c r="A16" s="2"/>
      <c r="B16" s="215"/>
      <c r="C16" s="1396"/>
      <c r="D16" s="1396"/>
      <c r="E16" s="1396"/>
      <c r="F16" s="1396"/>
      <c r="G16" s="1396"/>
      <c r="H16" s="1396"/>
      <c r="I16" s="4"/>
      <c r="J16" s="4"/>
      <c r="K16" s="4"/>
      <c r="L16" s="4"/>
      <c r="M16" s="17"/>
      <c r="N16" s="3"/>
      <c r="O16" s="2"/>
    </row>
    <row r="17" spans="1:15" ht="11.25" customHeight="1" x14ac:dyDescent="0.2">
      <c r="A17" s="2"/>
      <c r="B17" s="215"/>
      <c r="C17" s="1396"/>
      <c r="D17" s="1396"/>
      <c r="E17" s="1396"/>
      <c r="F17" s="1396"/>
      <c r="G17" s="1396"/>
      <c r="H17" s="1396"/>
      <c r="I17" s="4"/>
      <c r="J17" s="4"/>
      <c r="K17" s="4"/>
      <c r="L17" s="4"/>
      <c r="M17" s="17"/>
      <c r="N17" s="3"/>
      <c r="O17" s="2"/>
    </row>
    <row r="18" spans="1:15" ht="11.25" customHeight="1" x14ac:dyDescent="0.2">
      <c r="A18" s="2"/>
      <c r="B18" s="215"/>
      <c r="C18" s="1396"/>
      <c r="D18" s="1396"/>
      <c r="E18" s="1396"/>
      <c r="F18" s="1396"/>
      <c r="G18" s="1396"/>
      <c r="H18" s="1396"/>
      <c r="I18" s="5"/>
      <c r="J18" s="5"/>
      <c r="K18" s="5"/>
      <c r="L18" s="5"/>
      <c r="M18" s="5"/>
      <c r="N18" s="3"/>
      <c r="O18" s="2"/>
    </row>
    <row r="19" spans="1:15" ht="11.25" customHeight="1" x14ac:dyDescent="0.2">
      <c r="A19" s="2"/>
      <c r="B19" s="215"/>
      <c r="C19" s="1396"/>
      <c r="D19" s="1396"/>
      <c r="E19" s="1396"/>
      <c r="F19" s="1396"/>
      <c r="G19" s="1396"/>
      <c r="H19" s="1396"/>
      <c r="I19" s="18"/>
      <c r="J19" s="18"/>
      <c r="K19" s="18"/>
      <c r="L19" s="18"/>
      <c r="M19" s="18"/>
      <c r="N19" s="3"/>
      <c r="O19" s="2"/>
    </row>
    <row r="20" spans="1:15" ht="11.25" customHeight="1" x14ac:dyDescent="0.2">
      <c r="A20" s="2"/>
      <c r="B20" s="215"/>
      <c r="C20" s="1396"/>
      <c r="D20" s="1396"/>
      <c r="E20" s="1396"/>
      <c r="F20" s="1396"/>
      <c r="G20" s="1396"/>
      <c r="H20" s="1396"/>
      <c r="I20" s="11"/>
      <c r="J20" s="11"/>
      <c r="K20" s="11"/>
      <c r="L20" s="11"/>
      <c r="M20" s="11"/>
      <c r="N20" s="3"/>
      <c r="O20" s="2"/>
    </row>
    <row r="21" spans="1:15" ht="11.25" customHeight="1" x14ac:dyDescent="0.2">
      <c r="A21" s="2"/>
      <c r="B21" s="215"/>
      <c r="C21" s="1396"/>
      <c r="D21" s="1396"/>
      <c r="E21" s="1396"/>
      <c r="F21" s="1396"/>
      <c r="G21" s="1396"/>
      <c r="H21" s="1396"/>
      <c r="I21" s="11"/>
      <c r="J21" s="11"/>
      <c r="K21" s="11"/>
      <c r="L21" s="11"/>
      <c r="M21" s="11"/>
      <c r="N21" s="3"/>
      <c r="O21" s="2"/>
    </row>
    <row r="22" spans="1:15" ht="12" customHeight="1" x14ac:dyDescent="0.2">
      <c r="A22" s="2"/>
      <c r="B22" s="215"/>
      <c r="C22" s="23"/>
      <c r="D22" s="23"/>
      <c r="E22" s="23"/>
      <c r="F22" s="23"/>
      <c r="G22" s="23"/>
      <c r="H22" s="23"/>
      <c r="I22" s="13"/>
      <c r="J22" s="13"/>
      <c r="K22" s="13"/>
      <c r="L22" s="13"/>
      <c r="M22" s="13"/>
      <c r="N22" s="3"/>
      <c r="O22" s="2"/>
    </row>
    <row r="23" spans="1:15" ht="27.75" customHeight="1" x14ac:dyDescent="0.2">
      <c r="A23" s="2"/>
      <c r="B23" s="215"/>
      <c r="C23" s="23"/>
      <c r="D23" s="23"/>
      <c r="E23" s="23"/>
      <c r="F23" s="23"/>
      <c r="G23" s="23"/>
      <c r="H23" s="23"/>
      <c r="I23" s="11"/>
      <c r="J23" s="11"/>
      <c r="K23" s="11"/>
      <c r="L23" s="11"/>
      <c r="M23" s="11"/>
      <c r="N23" s="3"/>
      <c r="O23" s="2"/>
    </row>
    <row r="24" spans="1:15" ht="18" customHeight="1" x14ac:dyDescent="0.2">
      <c r="A24" s="2"/>
      <c r="B24" s="215"/>
      <c r="C24" s="9"/>
      <c r="D24" s="13"/>
      <c r="E24" s="15"/>
      <c r="F24" s="13"/>
      <c r="G24" s="10"/>
      <c r="H24" s="13"/>
      <c r="I24" s="13"/>
      <c r="J24" s="13"/>
      <c r="K24" s="13"/>
      <c r="L24" s="13"/>
      <c r="M24" s="13"/>
      <c r="N24" s="3"/>
      <c r="O24" s="2"/>
    </row>
    <row r="25" spans="1:15" ht="18" customHeight="1" x14ac:dyDescent="0.2">
      <c r="A25" s="2"/>
      <c r="B25" s="215"/>
      <c r="C25" s="12"/>
      <c r="D25" s="13"/>
      <c r="E25" s="8"/>
      <c r="F25" s="11"/>
      <c r="G25" s="10"/>
      <c r="H25" s="11"/>
      <c r="I25" s="11"/>
      <c r="J25" s="11"/>
      <c r="K25" s="11"/>
      <c r="L25" s="11"/>
      <c r="M25" s="11"/>
      <c r="N25" s="3"/>
      <c r="O25" s="2"/>
    </row>
    <row r="26" spans="1:15" x14ac:dyDescent="0.2">
      <c r="A26" s="2"/>
      <c r="B26" s="215"/>
      <c r="C26" s="12"/>
      <c r="D26" s="13"/>
      <c r="E26" s="8"/>
      <c r="F26" s="11"/>
      <c r="G26" s="10"/>
      <c r="H26" s="11"/>
      <c r="I26" s="11"/>
      <c r="J26" s="11"/>
      <c r="K26" s="11"/>
      <c r="L26" s="11"/>
      <c r="M26" s="11"/>
      <c r="N26" s="3"/>
      <c r="O26" s="2"/>
    </row>
    <row r="27" spans="1:15" ht="13.5" customHeight="1" x14ac:dyDescent="0.2">
      <c r="A27" s="2"/>
      <c r="B27" s="215"/>
      <c r="C27" s="12"/>
      <c r="D27" s="13"/>
      <c r="E27" s="8"/>
      <c r="F27" s="11"/>
      <c r="G27" s="10"/>
      <c r="H27" s="288"/>
      <c r="I27" s="289" t="s">
        <v>42</v>
      </c>
      <c r="J27" s="290"/>
      <c r="K27" s="290"/>
      <c r="L27" s="291"/>
      <c r="M27" s="291"/>
      <c r="N27" s="3"/>
      <c r="O27" s="2"/>
    </row>
    <row r="28" spans="1:15" ht="10.5" customHeight="1" x14ac:dyDescent="0.2">
      <c r="A28" s="2"/>
      <c r="B28" s="215"/>
      <c r="C28" s="9"/>
      <c r="D28" s="13"/>
      <c r="E28" s="15"/>
      <c r="F28" s="13"/>
      <c r="G28" s="10"/>
      <c r="H28" s="13"/>
      <c r="I28" s="292"/>
      <c r="J28" s="292"/>
      <c r="K28" s="292"/>
      <c r="L28" s="292"/>
      <c r="M28" s="438"/>
      <c r="N28" s="293"/>
      <c r="O28" s="2"/>
    </row>
    <row r="29" spans="1:15" ht="16.5" customHeight="1" x14ac:dyDescent="0.2">
      <c r="A29" s="2"/>
      <c r="B29" s="215"/>
      <c r="C29" s="9"/>
      <c r="D29" s="13"/>
      <c r="E29" s="15"/>
      <c r="F29" s="13"/>
      <c r="G29" s="10"/>
      <c r="H29" s="13"/>
      <c r="I29" s="648" t="s">
        <v>406</v>
      </c>
      <c r="J29" s="13"/>
      <c r="K29" s="13"/>
      <c r="L29" s="13"/>
      <c r="M29" s="438"/>
      <c r="N29" s="294"/>
      <c r="O29" s="2"/>
    </row>
    <row r="30" spans="1:15" ht="10.5" customHeight="1" x14ac:dyDescent="0.2">
      <c r="A30" s="2"/>
      <c r="B30" s="215"/>
      <c r="C30" s="9"/>
      <c r="D30" s="13"/>
      <c r="E30" s="15"/>
      <c r="F30" s="13"/>
      <c r="G30" s="10"/>
      <c r="H30" s="13"/>
      <c r="I30" s="13"/>
      <c r="J30" s="13"/>
      <c r="K30" s="13"/>
      <c r="L30" s="13"/>
      <c r="M30" s="438"/>
      <c r="N30" s="294"/>
      <c r="O30" s="2"/>
    </row>
    <row r="31" spans="1:15" ht="16.5" customHeight="1" x14ac:dyDescent="0.2">
      <c r="A31" s="2"/>
      <c r="B31" s="215"/>
      <c r="C31" s="12"/>
      <c r="D31" s="13"/>
      <c r="E31" s="8"/>
      <c r="F31" s="11"/>
      <c r="G31" s="10"/>
      <c r="H31" s="11"/>
      <c r="I31" s="1405" t="s">
        <v>46</v>
      </c>
      <c r="J31" s="1405"/>
      <c r="K31" s="1400">
        <f>+capa!H27</f>
        <v>43497</v>
      </c>
      <c r="L31" s="1401"/>
      <c r="M31" s="438"/>
      <c r="N31" s="295"/>
      <c r="O31" s="2"/>
    </row>
    <row r="32" spans="1:15" ht="10.5" customHeight="1" x14ac:dyDescent="0.2">
      <c r="A32" s="2"/>
      <c r="B32" s="215"/>
      <c r="C32" s="12"/>
      <c r="D32" s="13"/>
      <c r="E32" s="8"/>
      <c r="F32" s="11"/>
      <c r="G32" s="10"/>
      <c r="H32" s="11"/>
      <c r="I32" s="202"/>
      <c r="J32" s="202"/>
      <c r="K32" s="201"/>
      <c r="L32" s="201"/>
      <c r="M32" s="438"/>
      <c r="N32" s="295"/>
      <c r="O32" s="2"/>
    </row>
    <row r="33" spans="1:15" ht="16.5" customHeight="1" x14ac:dyDescent="0.2">
      <c r="A33" s="2"/>
      <c r="B33" s="215"/>
      <c r="C33" s="9"/>
      <c r="D33" s="13"/>
      <c r="E33" s="15"/>
      <c r="F33" s="13"/>
      <c r="G33" s="10"/>
      <c r="H33" s="13"/>
      <c r="I33" s="1398" t="s">
        <v>402</v>
      </c>
      <c r="J33" s="1399"/>
      <c r="K33" s="1399"/>
      <c r="L33" s="1399"/>
      <c r="M33" s="438"/>
      <c r="N33" s="294"/>
      <c r="O33" s="2"/>
    </row>
    <row r="34" spans="1:15" s="91" customFormat="1" ht="14.25" customHeight="1" x14ac:dyDescent="0.2">
      <c r="A34" s="2"/>
      <c r="B34" s="215"/>
      <c r="C34" s="9"/>
      <c r="D34" s="13"/>
      <c r="E34" s="15"/>
      <c r="F34" s="13"/>
      <c r="G34" s="879"/>
      <c r="H34" s="13"/>
      <c r="I34" s="176"/>
      <c r="J34" s="878"/>
      <c r="K34" s="878"/>
      <c r="L34" s="878"/>
      <c r="M34" s="438"/>
      <c r="N34" s="294"/>
      <c r="O34" s="2"/>
    </row>
    <row r="35" spans="1:15" s="91" customFormat="1" ht="20.25" customHeight="1" x14ac:dyDescent="0.2">
      <c r="A35" s="2"/>
      <c r="B35" s="215"/>
      <c r="C35" s="169"/>
      <c r="D35" s="13"/>
      <c r="E35" s="880"/>
      <c r="F35" s="11"/>
      <c r="G35" s="879"/>
      <c r="H35" s="11"/>
      <c r="I35" s="1408" t="s">
        <v>404</v>
      </c>
      <c r="J35" s="1408"/>
      <c r="K35" s="1408"/>
      <c r="L35" s="1408"/>
      <c r="M35" s="438"/>
      <c r="N35" s="295"/>
      <c r="O35" s="2"/>
    </row>
    <row r="36" spans="1:15" s="91" customFormat="1" ht="12.75" customHeight="1" x14ac:dyDescent="0.2">
      <c r="A36" s="2"/>
      <c r="B36" s="215"/>
      <c r="C36" s="169"/>
      <c r="D36" s="13"/>
      <c r="E36" s="880"/>
      <c r="F36" s="11"/>
      <c r="G36" s="879"/>
      <c r="H36" s="11"/>
      <c r="I36" s="875" t="s">
        <v>403</v>
      </c>
      <c r="J36" s="875"/>
      <c r="K36" s="875"/>
      <c r="L36" s="875"/>
      <c r="M36" s="438"/>
      <c r="N36" s="295"/>
      <c r="O36" s="2"/>
    </row>
    <row r="37" spans="1:15" s="91" customFormat="1" ht="12.75" customHeight="1" x14ac:dyDescent="0.2">
      <c r="A37" s="2"/>
      <c r="B37" s="215"/>
      <c r="C37" s="169"/>
      <c r="D37" s="13"/>
      <c r="E37" s="880"/>
      <c r="F37" s="11"/>
      <c r="G37" s="879"/>
      <c r="H37" s="11"/>
      <c r="I37" s="1409" t="s">
        <v>488</v>
      </c>
      <c r="J37" s="1409"/>
      <c r="K37" s="1409"/>
      <c r="L37" s="1409"/>
      <c r="M37" s="438"/>
      <c r="N37" s="295"/>
      <c r="O37" s="2"/>
    </row>
    <row r="38" spans="1:15" s="91" customFormat="1" ht="20.25" customHeight="1" x14ac:dyDescent="0.2">
      <c r="A38" s="2"/>
      <c r="B38" s="215"/>
      <c r="C38" s="9"/>
      <c r="D38" s="13"/>
      <c r="E38" s="15"/>
      <c r="F38" s="13"/>
      <c r="G38" s="335"/>
      <c r="H38" s="13"/>
      <c r="I38" s="1406" t="s">
        <v>457</v>
      </c>
      <c r="J38" s="1406"/>
      <c r="K38" s="1406"/>
      <c r="L38" s="875"/>
      <c r="M38" s="438"/>
      <c r="N38" s="294"/>
      <c r="O38" s="2"/>
    </row>
    <row r="39" spans="1:15" ht="19.5" customHeight="1" x14ac:dyDescent="0.2">
      <c r="A39" s="2"/>
      <c r="B39" s="215"/>
      <c r="C39" s="12"/>
      <c r="D39" s="13"/>
      <c r="E39" s="8"/>
      <c r="F39" s="11"/>
      <c r="G39" s="10"/>
      <c r="H39" s="11"/>
      <c r="I39" s="1406" t="s">
        <v>479</v>
      </c>
      <c r="J39" s="1406"/>
      <c r="K39" s="1406"/>
      <c r="L39" s="1406"/>
      <c r="M39" s="438"/>
      <c r="N39" s="295"/>
      <c r="O39" s="2"/>
    </row>
    <row r="40" spans="1:15" ht="14.25" customHeight="1" x14ac:dyDescent="0.2">
      <c r="A40" s="2"/>
      <c r="B40" s="215"/>
      <c r="C40" s="12"/>
      <c r="D40" s="13"/>
      <c r="E40" s="8"/>
      <c r="F40" s="11"/>
      <c r="G40" s="10"/>
      <c r="H40" s="11"/>
      <c r="I40" s="875"/>
      <c r="J40" s="875"/>
      <c r="K40" s="875"/>
      <c r="L40" s="875"/>
      <c r="M40" s="438"/>
      <c r="N40" s="295"/>
      <c r="O40" s="2"/>
    </row>
    <row r="41" spans="1:15" ht="12.75" customHeight="1" x14ac:dyDescent="0.2">
      <c r="A41" s="2"/>
      <c r="B41" s="215"/>
      <c r="C41" s="12"/>
      <c r="D41" s="13"/>
      <c r="E41" s="8"/>
      <c r="F41" s="11"/>
      <c r="G41" s="10"/>
      <c r="H41" s="11"/>
      <c r="I41" s="1407" t="s">
        <v>50</v>
      </c>
      <c r="J41" s="1407"/>
      <c r="K41" s="1407"/>
      <c r="L41" s="1407"/>
      <c r="M41" s="438"/>
      <c r="N41" s="295"/>
      <c r="O41" s="2"/>
    </row>
    <row r="42" spans="1:15" ht="14.25" customHeight="1" x14ac:dyDescent="0.2">
      <c r="A42" s="2"/>
      <c r="B42" s="215"/>
      <c r="C42" s="9"/>
      <c r="D42" s="13"/>
      <c r="E42" s="15"/>
      <c r="F42" s="13"/>
      <c r="G42" s="10"/>
      <c r="H42" s="13"/>
      <c r="I42" s="876"/>
      <c r="J42" s="876"/>
      <c r="K42" s="876"/>
      <c r="L42" s="876"/>
      <c r="M42" s="438"/>
      <c r="N42" s="294"/>
      <c r="O42" s="2"/>
    </row>
    <row r="43" spans="1:15" ht="15" customHeight="1" x14ac:dyDescent="0.2">
      <c r="A43" s="2"/>
      <c r="B43" s="215"/>
      <c r="C43" s="12"/>
      <c r="D43" s="13"/>
      <c r="E43" s="8"/>
      <c r="F43" s="11"/>
      <c r="G43" s="10"/>
      <c r="H43" s="11"/>
      <c r="I43" s="874" t="s">
        <v>23</v>
      </c>
      <c r="J43" s="874"/>
      <c r="K43" s="874"/>
      <c r="L43" s="874"/>
      <c r="M43" s="438"/>
      <c r="N43" s="295"/>
      <c r="O43" s="2"/>
    </row>
    <row r="44" spans="1:15" ht="14.25" customHeight="1" x14ac:dyDescent="0.2">
      <c r="A44" s="2"/>
      <c r="B44" s="215"/>
      <c r="C44" s="12"/>
      <c r="D44" s="13"/>
      <c r="E44" s="8"/>
      <c r="F44" s="11"/>
      <c r="G44" s="10"/>
      <c r="H44" s="11"/>
      <c r="I44" s="200"/>
      <c r="J44" s="200"/>
      <c r="K44" s="200"/>
      <c r="L44" s="200"/>
      <c r="M44" s="438"/>
      <c r="N44" s="295"/>
      <c r="O44" s="2"/>
    </row>
    <row r="45" spans="1:15" ht="16.5" customHeight="1" x14ac:dyDescent="0.2">
      <c r="A45" s="2"/>
      <c r="B45" s="215"/>
      <c r="C45" s="12"/>
      <c r="D45" s="13"/>
      <c r="E45" s="8"/>
      <c r="F45" s="11"/>
      <c r="G45" s="10"/>
      <c r="H45" s="11"/>
      <c r="I45" s="1405" t="s">
        <v>19</v>
      </c>
      <c r="J45" s="1405"/>
      <c r="K45" s="1405"/>
      <c r="L45" s="1405"/>
      <c r="M45" s="438"/>
      <c r="N45" s="295"/>
      <c r="O45" s="2"/>
    </row>
    <row r="46" spans="1:15" ht="14.25" customHeight="1" x14ac:dyDescent="0.2">
      <c r="A46" s="2"/>
      <c r="B46" s="215"/>
      <c r="C46" s="9"/>
      <c r="D46" s="13"/>
      <c r="E46" s="15"/>
      <c r="F46" s="13"/>
      <c r="G46" s="10"/>
      <c r="H46" s="13"/>
      <c r="I46" s="202"/>
      <c r="J46" s="202"/>
      <c r="K46" s="202"/>
      <c r="L46" s="202"/>
      <c r="M46" s="438"/>
      <c r="N46" s="294"/>
      <c r="O46" s="2"/>
    </row>
    <row r="47" spans="1:15" ht="16.5" customHeight="1" x14ac:dyDescent="0.2">
      <c r="A47" s="2"/>
      <c r="B47" s="215"/>
      <c r="C47" s="12"/>
      <c r="D47" s="13"/>
      <c r="E47" s="8"/>
      <c r="F47" s="520"/>
      <c r="G47" s="797"/>
      <c r="H47" s="520"/>
      <c r="I47" s="1404" t="s">
        <v>10</v>
      </c>
      <c r="J47" s="1404"/>
      <c r="K47" s="1404"/>
      <c r="L47" s="1404"/>
      <c r="M47" s="438"/>
      <c r="N47" s="295"/>
      <c r="O47" s="2"/>
    </row>
    <row r="48" spans="1:15" ht="12.75" customHeight="1" x14ac:dyDescent="0.2">
      <c r="A48" s="2"/>
      <c r="B48" s="215"/>
      <c r="C48" s="9"/>
      <c r="D48" s="13"/>
      <c r="E48" s="15"/>
      <c r="F48" s="877"/>
      <c r="G48" s="797"/>
      <c r="H48" s="877"/>
      <c r="I48" s="438"/>
      <c r="J48" s="438"/>
      <c r="K48" s="438"/>
      <c r="L48" s="438"/>
      <c r="M48" s="438"/>
      <c r="N48" s="294"/>
      <c r="O48" s="2"/>
    </row>
    <row r="49" spans="1:15" ht="22.5" customHeight="1" x14ac:dyDescent="0.2">
      <c r="A49" s="2"/>
      <c r="B49" s="215"/>
      <c r="C49" s="9"/>
      <c r="D49" s="13"/>
      <c r="E49" s="15"/>
      <c r="F49" s="877"/>
      <c r="G49" s="797"/>
      <c r="H49" s="877"/>
      <c r="I49" s="438"/>
      <c r="J49" s="438"/>
      <c r="K49" s="438"/>
      <c r="L49" s="438"/>
      <c r="M49" s="438"/>
      <c r="N49" s="294"/>
      <c r="O49" s="2"/>
    </row>
    <row r="50" spans="1:15" ht="20.25" customHeight="1" x14ac:dyDescent="0.2">
      <c r="A50" s="2"/>
      <c r="B50" s="215"/>
      <c r="C50" s="706"/>
      <c r="D50" s="13"/>
      <c r="E50" s="8"/>
      <c r="F50" s="520"/>
      <c r="G50" s="797"/>
      <c r="H50" s="520"/>
      <c r="I50" s="438"/>
      <c r="J50" s="438"/>
      <c r="K50" s="438"/>
      <c r="L50" s="438"/>
      <c r="M50" s="438"/>
      <c r="N50" s="295"/>
      <c r="O50" s="2"/>
    </row>
    <row r="51" spans="1:15" x14ac:dyDescent="0.2">
      <c r="A51" s="2"/>
      <c r="B51" s="331">
        <v>2</v>
      </c>
      <c r="C51" s="1403">
        <v>43497</v>
      </c>
      <c r="D51" s="1403"/>
      <c r="E51" s="1403"/>
      <c r="F51" s="1403"/>
      <c r="G51" s="1403"/>
      <c r="H51" s="1403"/>
      <c r="I51" s="4"/>
      <c r="J51" s="4"/>
      <c r="K51" s="4"/>
      <c r="L51" s="4"/>
      <c r="M51" s="4"/>
      <c r="O51" s="2"/>
    </row>
  </sheetData>
  <customSheetViews>
    <customSheetView guid="{D8E90C30-C61D-40A7-989F-8651AA8E91E2}" showPageBreaks="1" printArea="1" showRuler="0" topLeftCell="A28">
      <selection activeCell="M6" sqref="M6"/>
      <pageMargins left="0.15748031496062992" right="0.15748031496062992" top="0.19685039370078741" bottom="0.19685039370078741" header="0" footer="0"/>
      <printOptions horizontalCentered="1"/>
      <pageSetup paperSize="9" orientation="portrait" r:id="rId1"/>
      <headerFooter alignWithMargins="0"/>
    </customSheetView>
    <customSheetView guid="{5859C3A0-D6FB-40D9-B6C2-346CB5A63A0A}" showRuler="0">
      <selection activeCell="EW151" sqref="EW151:FA155"/>
      <pageMargins left="0.15748031496062992" right="0.15748031496062992" top="0.19685039370078741" bottom="0.19685039370078741" header="0" footer="0"/>
      <printOptions horizontalCentered="1"/>
      <pageSetup paperSize="9" orientation="portrait" r:id="rId2"/>
      <headerFooter alignWithMargins="0"/>
    </customSheetView>
    <customSheetView guid="{87E9DA1B-1CEB-458D-87A5-C4E38BAE485A}" showPageBreaks="1" printArea="1" showRuler="0">
      <selection activeCell="EW151" sqref="EW151:FA155"/>
      <pageMargins left="0.15748031496062992" right="0.15748031496062992" top="0.19685039370078741" bottom="0.19685039370078741" header="0" footer="0"/>
      <printOptions horizontalCentered="1"/>
      <pageSetup paperSize="9" orientation="portrait" r:id="rId3"/>
      <headerFooter alignWithMargins="0"/>
    </customSheetView>
  </customSheetViews>
  <mergeCells count="16">
    <mergeCell ref="C51:E51"/>
    <mergeCell ref="F51:H51"/>
    <mergeCell ref="I47:L47"/>
    <mergeCell ref="I45:L45"/>
    <mergeCell ref="I31:J31"/>
    <mergeCell ref="I38:K38"/>
    <mergeCell ref="I39:L39"/>
    <mergeCell ref="I41:L41"/>
    <mergeCell ref="I35:L35"/>
    <mergeCell ref="I37:L37"/>
    <mergeCell ref="C4:H21"/>
    <mergeCell ref="F1:H1"/>
    <mergeCell ref="I33:L33"/>
    <mergeCell ref="K31:L31"/>
    <mergeCell ref="C2:G2"/>
    <mergeCell ref="C3:G3"/>
  </mergeCells>
  <phoneticPr fontId="9" type="noConversion"/>
  <printOptions horizontalCentered="1"/>
  <pageMargins left="0.15748031496062992" right="0.15748031496062992" top="0.19685039370078741" bottom="0.19685039370078741" header="0" footer="0"/>
  <pageSetup paperSize="9" orientation="portrait" r:id="rId4"/>
  <headerFooter alignWithMargins="0"/>
  <drawing r:id="rId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6">
    <pageSetUpPr fitToPage="1"/>
  </sheetPr>
  <dimension ref="A1:L62"/>
  <sheetViews>
    <sheetView zoomScaleNormal="100" workbookViewId="0"/>
  </sheetViews>
  <sheetFormatPr defaultRowHeight="12.75" x14ac:dyDescent="0.2"/>
  <cols>
    <col min="1" max="1" width="1" style="96" customWidth="1"/>
    <col min="2" max="2" width="2.5703125" style="96" customWidth="1"/>
    <col min="3" max="3" width="1" style="96" customWidth="1"/>
    <col min="4" max="4" width="13.5703125" style="96" customWidth="1"/>
    <col min="5" max="6" width="16" style="96" customWidth="1"/>
    <col min="7" max="9" width="15.7109375" style="96" customWidth="1"/>
    <col min="10" max="10" width="0.85546875" style="96" customWidth="1"/>
    <col min="11" max="11" width="2.5703125" style="96" customWidth="1"/>
    <col min="12" max="12" width="1" style="96" customWidth="1"/>
    <col min="13" max="16384" width="9.140625" style="96"/>
  </cols>
  <sheetData>
    <row r="1" spans="1:12" ht="13.5" customHeight="1" x14ac:dyDescent="0.2">
      <c r="A1" s="98"/>
      <c r="B1" s="723"/>
      <c r="D1" s="725"/>
      <c r="E1" s="98"/>
      <c r="F1" s="98"/>
      <c r="G1" s="724" t="s">
        <v>502</v>
      </c>
      <c r="H1" s="98"/>
      <c r="I1" s="726"/>
      <c r="J1" s="98"/>
      <c r="K1" s="98"/>
      <c r="L1" s="95"/>
    </row>
    <row r="2" spans="1:12" ht="6" customHeight="1" x14ac:dyDescent="0.2">
      <c r="A2" s="320"/>
      <c r="B2" s="1078"/>
      <c r="C2" s="727"/>
      <c r="D2" s="727"/>
      <c r="E2" s="728"/>
      <c r="F2" s="728"/>
      <c r="G2" s="728"/>
      <c r="H2" s="728"/>
      <c r="I2" s="729"/>
      <c r="J2" s="704"/>
      <c r="K2" s="704"/>
      <c r="L2" s="95"/>
    </row>
    <row r="3" spans="1:12" ht="6" customHeight="1" thickBot="1" x14ac:dyDescent="0.25">
      <c r="A3" s="320"/>
      <c r="B3" s="1079"/>
      <c r="C3" s="98"/>
      <c r="D3" s="98"/>
      <c r="E3" s="98"/>
      <c r="F3" s="98"/>
      <c r="G3" s="98"/>
      <c r="H3" s="98"/>
      <c r="I3" s="98"/>
      <c r="J3" s="98"/>
      <c r="K3" s="98"/>
      <c r="L3" s="95"/>
    </row>
    <row r="4" spans="1:12" s="100" customFormat="1" ht="13.5" customHeight="1" thickBot="1" x14ac:dyDescent="0.25">
      <c r="A4" s="350"/>
      <c r="B4" s="1079"/>
      <c r="C4" s="1655" t="s">
        <v>460</v>
      </c>
      <c r="D4" s="1656"/>
      <c r="E4" s="1656"/>
      <c r="F4" s="1656"/>
      <c r="G4" s="1656"/>
      <c r="H4" s="1656"/>
      <c r="I4" s="1656"/>
      <c r="J4" s="1657"/>
      <c r="K4" s="98"/>
      <c r="L4" s="99"/>
    </row>
    <row r="5" spans="1:12" ht="15.75" customHeight="1" x14ac:dyDescent="0.2">
      <c r="A5" s="320"/>
      <c r="B5" s="1079"/>
      <c r="C5" s="730" t="s">
        <v>459</v>
      </c>
      <c r="D5" s="101"/>
      <c r="E5" s="101"/>
      <c r="F5" s="101"/>
      <c r="G5" s="101"/>
      <c r="H5" s="101"/>
      <c r="I5" s="101"/>
      <c r="J5" s="731"/>
      <c r="K5" s="98"/>
      <c r="L5" s="95"/>
    </row>
    <row r="6" spans="1:12" ht="12" customHeight="1" x14ac:dyDescent="0.2">
      <c r="A6" s="320"/>
      <c r="B6" s="1079"/>
      <c r="C6" s="101"/>
      <c r="D6" s="101"/>
      <c r="E6" s="732"/>
      <c r="F6" s="732"/>
      <c r="G6" s="732"/>
      <c r="H6" s="732"/>
      <c r="I6" s="732"/>
      <c r="J6" s="733"/>
      <c r="K6" s="98"/>
      <c r="L6" s="95"/>
    </row>
    <row r="7" spans="1:12" ht="24" customHeight="1" x14ac:dyDescent="0.2">
      <c r="A7" s="320"/>
      <c r="B7" s="1079"/>
      <c r="C7" s="1658" t="s">
        <v>683</v>
      </c>
      <c r="D7" s="1659"/>
      <c r="E7" s="1047" t="s">
        <v>67</v>
      </c>
      <c r="F7" s="1047" t="s">
        <v>385</v>
      </c>
      <c r="G7" s="102" t="s">
        <v>386</v>
      </c>
      <c r="H7" s="102" t="s">
        <v>387</v>
      </c>
      <c r="I7" s="102"/>
      <c r="J7" s="734"/>
      <c r="K7" s="1084"/>
      <c r="L7" s="103"/>
    </row>
    <row r="8" spans="1:12" s="740" customFormat="1" ht="3" customHeight="1" x14ac:dyDescent="0.2">
      <c r="A8" s="735"/>
      <c r="B8" s="1079"/>
      <c r="C8" s="104"/>
      <c r="D8" s="736"/>
      <c r="E8" s="737"/>
      <c r="F8" s="738"/>
      <c r="G8" s="736"/>
      <c r="H8" s="736"/>
      <c r="I8" s="736"/>
      <c r="J8" s="736"/>
      <c r="K8" s="1085"/>
      <c r="L8" s="739"/>
    </row>
    <row r="9" spans="1:12" s="108" customFormat="1" ht="12.75" customHeight="1" x14ac:dyDescent="0.2">
      <c r="A9" s="351"/>
      <c r="B9" s="1079"/>
      <c r="C9" s="106" t="s">
        <v>192</v>
      </c>
      <c r="D9" s="681" t="s">
        <v>192</v>
      </c>
      <c r="E9" s="701">
        <v>3.3</v>
      </c>
      <c r="F9" s="701">
        <v>6</v>
      </c>
      <c r="G9" s="701">
        <v>3.7</v>
      </c>
      <c r="H9" s="701">
        <v>2.7</v>
      </c>
      <c r="I9" s="107">
        <v>0.72972972972972971</v>
      </c>
      <c r="J9" s="741"/>
      <c r="K9" s="1086"/>
      <c r="L9" s="105"/>
    </row>
    <row r="10" spans="1:12" ht="12.75" customHeight="1" x14ac:dyDescent="0.2">
      <c r="A10" s="320"/>
      <c r="B10" s="1079"/>
      <c r="C10" s="106" t="s">
        <v>193</v>
      </c>
      <c r="D10" s="681" t="s">
        <v>193</v>
      </c>
      <c r="E10" s="701">
        <v>4.7</v>
      </c>
      <c r="F10" s="701">
        <v>8.9</v>
      </c>
      <c r="G10" s="701">
        <v>4.8</v>
      </c>
      <c r="H10" s="701">
        <v>4.7</v>
      </c>
      <c r="I10" s="107">
        <v>0.97916666666666674</v>
      </c>
      <c r="J10" s="741"/>
      <c r="K10" s="1087"/>
      <c r="L10" s="97"/>
    </row>
    <row r="11" spans="1:12" ht="12.75" customHeight="1" x14ac:dyDescent="0.2">
      <c r="A11" s="320"/>
      <c r="B11" s="1079"/>
      <c r="C11" s="106" t="s">
        <v>194</v>
      </c>
      <c r="D11" s="681" t="s">
        <v>194</v>
      </c>
      <c r="E11" s="701">
        <v>5.5</v>
      </c>
      <c r="F11" s="701">
        <v>15.4</v>
      </c>
      <c r="G11" s="701">
        <v>6.2</v>
      </c>
      <c r="H11" s="701">
        <v>4.8</v>
      </c>
      <c r="I11" s="107">
        <v>0.77419354838709675</v>
      </c>
      <c r="J11" s="741"/>
      <c r="K11" s="1087"/>
      <c r="L11" s="97"/>
    </row>
    <row r="12" spans="1:12" ht="12.75" customHeight="1" x14ac:dyDescent="0.2">
      <c r="A12" s="320"/>
      <c r="B12" s="1079"/>
      <c r="C12" s="106" t="s">
        <v>208</v>
      </c>
      <c r="D12" s="681" t="s">
        <v>501</v>
      </c>
      <c r="E12" s="701">
        <v>2.1</v>
      </c>
      <c r="F12" s="701">
        <v>5.8</v>
      </c>
      <c r="G12" s="701">
        <v>1.8</v>
      </c>
      <c r="H12" s="701">
        <v>2.6</v>
      </c>
      <c r="I12" s="107">
        <v>1.4444444444444444</v>
      </c>
      <c r="J12" s="741"/>
      <c r="K12" s="1087"/>
      <c r="L12" s="97"/>
    </row>
    <row r="13" spans="1:12" ht="12.75" customHeight="1" x14ac:dyDescent="0.2">
      <c r="A13" s="320"/>
      <c r="B13" s="1079"/>
      <c r="C13" s="106" t="s">
        <v>360</v>
      </c>
      <c r="D13" s="681" t="s">
        <v>360</v>
      </c>
      <c r="E13" s="701">
        <v>8.8000000000000007</v>
      </c>
      <c r="F13" s="701" t="s">
        <v>684</v>
      </c>
      <c r="G13" s="701">
        <v>8.5</v>
      </c>
      <c r="H13" s="701">
        <v>9.1</v>
      </c>
      <c r="I13" s="107">
        <v>1.0705882352941176</v>
      </c>
      <c r="J13" s="741"/>
      <c r="K13" s="1087"/>
      <c r="L13" s="97"/>
    </row>
    <row r="14" spans="1:12" ht="12.75" customHeight="1" x14ac:dyDescent="0.2">
      <c r="A14" s="320"/>
      <c r="B14" s="1079"/>
      <c r="C14" s="106"/>
      <c r="D14" s="681" t="s">
        <v>368</v>
      </c>
      <c r="E14" s="701">
        <v>7.7</v>
      </c>
      <c r="F14" s="701">
        <v>22.7</v>
      </c>
      <c r="G14" s="701">
        <v>7.1</v>
      </c>
      <c r="H14" s="701">
        <v>8.3000000000000007</v>
      </c>
      <c r="I14" s="107">
        <v>1.1690140845070425</v>
      </c>
      <c r="J14" s="741"/>
      <c r="K14" s="1087"/>
      <c r="L14" s="97"/>
    </row>
    <row r="15" spans="1:12" ht="12.75" customHeight="1" x14ac:dyDescent="0.2">
      <c r="A15" s="320"/>
      <c r="B15" s="1079"/>
      <c r="C15" s="106" t="s">
        <v>195</v>
      </c>
      <c r="D15" s="681" t="s">
        <v>195</v>
      </c>
      <c r="E15" s="701">
        <v>6.1</v>
      </c>
      <c r="F15" s="701">
        <v>13.8</v>
      </c>
      <c r="G15" s="701">
        <v>5.7</v>
      </c>
      <c r="H15" s="701">
        <v>6.5</v>
      </c>
      <c r="I15" s="107">
        <v>1.1403508771929824</v>
      </c>
      <c r="J15" s="741"/>
      <c r="K15" s="1087"/>
      <c r="L15" s="97"/>
    </row>
    <row r="16" spans="1:12" ht="12.75" customHeight="1" x14ac:dyDescent="0.2">
      <c r="A16" s="320"/>
      <c r="B16" s="1079"/>
      <c r="C16" s="106" t="s">
        <v>361</v>
      </c>
      <c r="D16" s="681" t="s">
        <v>369</v>
      </c>
      <c r="E16" s="701">
        <v>5.2</v>
      </c>
      <c r="F16" s="701">
        <v>9.6999999999999993</v>
      </c>
      <c r="G16" s="701">
        <v>4.7</v>
      </c>
      <c r="H16" s="701">
        <v>5.8</v>
      </c>
      <c r="I16" s="107">
        <v>1.2340425531914894</v>
      </c>
      <c r="J16" s="741"/>
      <c r="K16" s="1087"/>
      <c r="L16" s="97"/>
    </row>
    <row r="17" spans="1:12" ht="12.75" customHeight="1" x14ac:dyDescent="0.2">
      <c r="A17" s="320"/>
      <c r="B17" s="1079"/>
      <c r="C17" s="106" t="s">
        <v>196</v>
      </c>
      <c r="D17" s="681" t="s">
        <v>196</v>
      </c>
      <c r="E17" s="701">
        <v>14.3</v>
      </c>
      <c r="F17" s="701">
        <v>32.700000000000003</v>
      </c>
      <c r="G17" s="701">
        <v>12.7</v>
      </c>
      <c r="H17" s="701">
        <v>16.2</v>
      </c>
      <c r="I17" s="107">
        <v>1.2755905511811023</v>
      </c>
      <c r="J17" s="741"/>
      <c r="K17" s="1087"/>
      <c r="L17" s="97"/>
    </row>
    <row r="18" spans="1:12" ht="12.75" customHeight="1" x14ac:dyDescent="0.2">
      <c r="A18" s="320"/>
      <c r="B18" s="1079"/>
      <c r="C18" s="106" t="s">
        <v>362</v>
      </c>
      <c r="D18" s="681" t="s">
        <v>362</v>
      </c>
      <c r="E18" s="701">
        <v>4.5999999999999996</v>
      </c>
      <c r="F18" s="701">
        <v>12.2</v>
      </c>
      <c r="G18" s="701">
        <v>4.2</v>
      </c>
      <c r="H18" s="701">
        <v>5</v>
      </c>
      <c r="I18" s="107">
        <v>1.1904761904761905</v>
      </c>
      <c r="J18" s="741"/>
      <c r="K18" s="1087"/>
      <c r="L18" s="97"/>
    </row>
    <row r="19" spans="1:12" ht="12.75" customHeight="1" x14ac:dyDescent="0.2">
      <c r="A19" s="320"/>
      <c r="B19" s="1079"/>
      <c r="C19" s="106" t="s">
        <v>197</v>
      </c>
      <c r="D19" s="681" t="s">
        <v>197</v>
      </c>
      <c r="E19" s="701">
        <v>6.7</v>
      </c>
      <c r="F19" s="701">
        <v>17</v>
      </c>
      <c r="G19" s="701">
        <v>6.8</v>
      </c>
      <c r="H19" s="701">
        <v>6.7</v>
      </c>
      <c r="I19" s="107">
        <v>0.98529411764705888</v>
      </c>
      <c r="J19" s="741"/>
      <c r="K19" s="1087"/>
      <c r="L19" s="97"/>
    </row>
    <row r="20" spans="1:12" ht="12.75" customHeight="1" x14ac:dyDescent="0.2">
      <c r="A20" s="320"/>
      <c r="B20" s="1079"/>
      <c r="C20" s="106" t="s">
        <v>198</v>
      </c>
      <c r="D20" s="681" t="s">
        <v>198</v>
      </c>
      <c r="E20" s="701">
        <v>9.1</v>
      </c>
      <c r="F20" s="701">
        <v>21.1</v>
      </c>
      <c r="G20" s="701">
        <v>9.1999999999999993</v>
      </c>
      <c r="H20" s="701">
        <v>9.1</v>
      </c>
      <c r="I20" s="107">
        <v>0.98913043478260876</v>
      </c>
      <c r="J20" s="741"/>
      <c r="K20" s="1087"/>
      <c r="L20" s="97"/>
    </row>
    <row r="21" spans="1:12" s="110" customFormat="1" ht="12.75" customHeight="1" x14ac:dyDescent="0.2">
      <c r="A21" s="352"/>
      <c r="B21" s="1079"/>
      <c r="C21" s="106" t="s">
        <v>344</v>
      </c>
      <c r="D21" s="681" t="s">
        <v>363</v>
      </c>
      <c r="E21" s="701">
        <v>18.5</v>
      </c>
      <c r="F21" s="701">
        <v>39.1</v>
      </c>
      <c r="G21" s="701">
        <v>14.3</v>
      </c>
      <c r="H21" s="701">
        <v>23.7</v>
      </c>
      <c r="I21" s="107">
        <v>1.6573426573426573</v>
      </c>
      <c r="J21" s="742"/>
      <c r="K21" s="1088"/>
      <c r="L21" s="109"/>
    </row>
    <row r="22" spans="1:12" ht="12.75" customHeight="1" x14ac:dyDescent="0.2">
      <c r="A22" s="320"/>
      <c r="B22" s="1079"/>
      <c r="C22" s="106" t="s">
        <v>199</v>
      </c>
      <c r="D22" s="681" t="s">
        <v>370</v>
      </c>
      <c r="E22" s="701">
        <v>3.6</v>
      </c>
      <c r="F22" s="701">
        <v>6.6</v>
      </c>
      <c r="G22" s="701">
        <v>3.5</v>
      </c>
      <c r="H22" s="701">
        <v>3.7</v>
      </c>
      <c r="I22" s="107">
        <v>1.0571428571428572</v>
      </c>
      <c r="J22" s="741"/>
      <c r="K22" s="1087"/>
      <c r="L22" s="97"/>
    </row>
    <row r="23" spans="1:12" s="112" customFormat="1" ht="12.75" customHeight="1" x14ac:dyDescent="0.2">
      <c r="A23" s="353"/>
      <c r="B23" s="1079"/>
      <c r="C23" s="106" t="s">
        <v>200</v>
      </c>
      <c r="D23" s="681" t="s">
        <v>200</v>
      </c>
      <c r="E23" s="701">
        <v>5.3</v>
      </c>
      <c r="F23" s="701">
        <v>12.2</v>
      </c>
      <c r="G23" s="701">
        <v>5.3</v>
      </c>
      <c r="H23" s="701">
        <v>5.4</v>
      </c>
      <c r="I23" s="107">
        <v>1.0188679245283019</v>
      </c>
      <c r="J23" s="742"/>
      <c r="K23" s="353"/>
      <c r="L23" s="111"/>
    </row>
    <row r="24" spans="1:12" s="114" customFormat="1" ht="12.75" customHeight="1" x14ac:dyDescent="0.2">
      <c r="A24" s="321"/>
      <c r="B24" s="1080"/>
      <c r="C24" s="106" t="s">
        <v>201</v>
      </c>
      <c r="D24" s="681" t="s">
        <v>201</v>
      </c>
      <c r="E24" s="701">
        <v>10.3</v>
      </c>
      <c r="F24" s="701">
        <v>31.9</v>
      </c>
      <c r="G24" s="701">
        <v>9.4</v>
      </c>
      <c r="H24" s="701">
        <v>11.6</v>
      </c>
      <c r="I24" s="107">
        <v>1.2340425531914894</v>
      </c>
      <c r="J24" s="741"/>
      <c r="K24" s="1087"/>
      <c r="L24" s="113"/>
    </row>
    <row r="25" spans="1:12" ht="12.75" customHeight="1" x14ac:dyDescent="0.2">
      <c r="A25" s="320"/>
      <c r="B25" s="1079"/>
      <c r="C25" s="106" t="s">
        <v>202</v>
      </c>
      <c r="D25" s="681" t="s">
        <v>202</v>
      </c>
      <c r="E25" s="701">
        <v>4.9000000000000004</v>
      </c>
      <c r="F25" s="701">
        <v>11.9</v>
      </c>
      <c r="G25" s="701">
        <v>4.5999999999999996</v>
      </c>
      <c r="H25" s="701">
        <v>5.3</v>
      </c>
      <c r="I25" s="107">
        <v>1.1521739130434783</v>
      </c>
      <c r="J25" s="741"/>
      <c r="K25" s="1087"/>
      <c r="L25" s="97"/>
    </row>
    <row r="26" spans="1:12" ht="12.75" customHeight="1" x14ac:dyDescent="0.2">
      <c r="A26" s="320"/>
      <c r="B26" s="1079"/>
      <c r="C26" s="106" t="s">
        <v>203</v>
      </c>
      <c r="D26" s="681" t="s">
        <v>203</v>
      </c>
      <c r="E26" s="701">
        <v>3.8</v>
      </c>
      <c r="F26" s="701">
        <v>12.3</v>
      </c>
      <c r="G26" s="701">
        <v>4</v>
      </c>
      <c r="H26" s="701">
        <v>3.6</v>
      </c>
      <c r="I26" s="107">
        <v>0.9</v>
      </c>
      <c r="J26" s="741"/>
      <c r="K26" s="1087"/>
      <c r="L26" s="97"/>
    </row>
    <row r="27" spans="1:12" s="116" customFormat="1" ht="12.75" customHeight="1" x14ac:dyDescent="0.2">
      <c r="A27" s="322"/>
      <c r="B27" s="1081"/>
      <c r="C27" s="104" t="s">
        <v>72</v>
      </c>
      <c r="D27" s="743" t="s">
        <v>72</v>
      </c>
      <c r="E27" s="744">
        <v>6.7</v>
      </c>
      <c r="F27" s="744">
        <v>17.600000000000001</v>
      </c>
      <c r="G27" s="744">
        <v>6</v>
      </c>
      <c r="H27" s="744">
        <v>7.4</v>
      </c>
      <c r="I27" s="745">
        <v>1.2333333333333334</v>
      </c>
      <c r="J27" s="742"/>
      <c r="K27" s="1089"/>
      <c r="L27" s="115"/>
    </row>
    <row r="28" spans="1:12" s="118" customFormat="1" ht="12.75" customHeight="1" x14ac:dyDescent="0.2">
      <c r="A28" s="323"/>
      <c r="B28" s="1082"/>
      <c r="C28" s="356" t="s">
        <v>204</v>
      </c>
      <c r="D28" s="682" t="s">
        <v>204</v>
      </c>
      <c r="E28" s="702">
        <v>7.9</v>
      </c>
      <c r="F28" s="702">
        <v>16.600000000000001</v>
      </c>
      <c r="G28" s="702">
        <v>7.6</v>
      </c>
      <c r="H28" s="702">
        <v>8.3000000000000007</v>
      </c>
      <c r="I28" s="746">
        <v>1.0921052631578949</v>
      </c>
      <c r="J28" s="747"/>
      <c r="K28" s="1090"/>
      <c r="L28" s="117"/>
    </row>
    <row r="29" spans="1:12" ht="12.75" customHeight="1" x14ac:dyDescent="0.2">
      <c r="A29" s="320"/>
      <c r="B29" s="1079"/>
      <c r="C29" s="106" t="s">
        <v>205</v>
      </c>
      <c r="D29" s="681" t="s">
        <v>205</v>
      </c>
      <c r="E29" s="701">
        <v>5.2</v>
      </c>
      <c r="F29" s="701">
        <v>12.8</v>
      </c>
      <c r="G29" s="701">
        <v>5.6</v>
      </c>
      <c r="H29" s="701">
        <v>4.5999999999999996</v>
      </c>
      <c r="I29" s="107">
        <v>0.8214285714285714</v>
      </c>
      <c r="J29" s="741"/>
      <c r="K29" s="1087"/>
      <c r="L29" s="97"/>
    </row>
    <row r="30" spans="1:12" ht="12.75" customHeight="1" x14ac:dyDescent="0.2">
      <c r="A30" s="320"/>
      <c r="B30" s="1079"/>
      <c r="C30" s="106" t="s">
        <v>206</v>
      </c>
      <c r="D30" s="681" t="s">
        <v>206</v>
      </c>
      <c r="E30" s="701">
        <v>5.0999999999999996</v>
      </c>
      <c r="F30" s="701">
        <v>8.6999999999999993</v>
      </c>
      <c r="G30" s="701">
        <v>5.0999999999999996</v>
      </c>
      <c r="H30" s="701">
        <v>5.0999999999999996</v>
      </c>
      <c r="I30" s="107">
        <v>1</v>
      </c>
      <c r="J30" s="741"/>
      <c r="K30" s="1087"/>
      <c r="L30" s="97"/>
    </row>
    <row r="31" spans="1:12" ht="12.75" customHeight="1" x14ac:dyDescent="0.2">
      <c r="A31" s="320"/>
      <c r="B31" s="1079"/>
      <c r="C31" s="106" t="s">
        <v>346</v>
      </c>
      <c r="D31" s="681" t="s">
        <v>365</v>
      </c>
      <c r="E31" s="701">
        <v>3.7</v>
      </c>
      <c r="F31" s="701">
        <v>10.199999999999999</v>
      </c>
      <c r="G31" s="701">
        <v>3.6</v>
      </c>
      <c r="H31" s="701">
        <v>3.7</v>
      </c>
      <c r="I31" s="107">
        <v>1.0277777777777779</v>
      </c>
      <c r="J31" s="741"/>
      <c r="K31" s="1087"/>
      <c r="L31" s="97"/>
    </row>
    <row r="32" spans="1:12" ht="12.75" customHeight="1" x14ac:dyDescent="0.2">
      <c r="A32" s="320"/>
      <c r="B32" s="1079"/>
      <c r="C32" s="106" t="s">
        <v>333</v>
      </c>
      <c r="D32" s="681" t="s">
        <v>366</v>
      </c>
      <c r="E32" s="701">
        <v>7.1</v>
      </c>
      <c r="F32" s="701">
        <v>10.8</v>
      </c>
      <c r="G32" s="701">
        <v>8.1</v>
      </c>
      <c r="H32" s="701">
        <v>6.1</v>
      </c>
      <c r="I32" s="107">
        <v>0.75308641975308643</v>
      </c>
      <c r="J32" s="741"/>
      <c r="K32" s="1087"/>
      <c r="L32" s="97"/>
    </row>
    <row r="33" spans="1:12" ht="12.75" customHeight="1" x14ac:dyDescent="0.2">
      <c r="A33" s="320"/>
      <c r="B33" s="1079"/>
      <c r="C33" s="106" t="s">
        <v>238</v>
      </c>
      <c r="D33" s="681" t="s">
        <v>371</v>
      </c>
      <c r="E33" s="701">
        <v>6.3</v>
      </c>
      <c r="F33" s="701">
        <v>10.5</v>
      </c>
      <c r="G33" s="701">
        <v>6.8</v>
      </c>
      <c r="H33" s="701">
        <v>5.7</v>
      </c>
      <c r="I33" s="107">
        <v>0.83823529411764708</v>
      </c>
      <c r="J33" s="741"/>
      <c r="K33" s="1087"/>
      <c r="L33" s="97"/>
    </row>
    <row r="34" spans="1:12" s="121" customFormat="1" ht="12.75" customHeight="1" x14ac:dyDescent="0.2">
      <c r="A34" s="354"/>
      <c r="B34" s="1079"/>
      <c r="C34" s="106" t="s">
        <v>207</v>
      </c>
      <c r="D34" s="681" t="s">
        <v>207</v>
      </c>
      <c r="E34" s="701">
        <v>3.5</v>
      </c>
      <c r="F34" s="701">
        <v>10.5</v>
      </c>
      <c r="G34" s="701">
        <v>3.6</v>
      </c>
      <c r="H34" s="701">
        <v>3.3</v>
      </c>
      <c r="I34" s="107">
        <v>0.91666666666666663</v>
      </c>
      <c r="J34" s="741"/>
      <c r="K34" s="1091"/>
      <c r="L34" s="119"/>
    </row>
    <row r="35" spans="1:12" ht="12.75" customHeight="1" x14ac:dyDescent="0.2">
      <c r="A35" s="320"/>
      <c r="B35" s="1079"/>
      <c r="C35" s="106" t="s">
        <v>345</v>
      </c>
      <c r="D35" s="681" t="s">
        <v>364</v>
      </c>
      <c r="E35" s="701">
        <v>4</v>
      </c>
      <c r="F35" s="701">
        <v>11.5</v>
      </c>
      <c r="G35" s="701">
        <v>4</v>
      </c>
      <c r="H35" s="701">
        <v>4</v>
      </c>
      <c r="I35" s="107">
        <v>1</v>
      </c>
      <c r="J35" s="741"/>
      <c r="K35" s="1087"/>
      <c r="L35" s="97"/>
    </row>
    <row r="36" spans="1:12" s="112" customFormat="1" ht="12.75" customHeight="1" x14ac:dyDescent="0.2">
      <c r="A36" s="353"/>
      <c r="B36" s="1079"/>
      <c r="C36" s="106" t="s">
        <v>367</v>
      </c>
      <c r="D36" s="681" t="s">
        <v>367</v>
      </c>
      <c r="E36" s="701">
        <v>3.8</v>
      </c>
      <c r="F36" s="701" t="s">
        <v>684</v>
      </c>
      <c r="G36" s="701">
        <v>4.3</v>
      </c>
      <c r="H36" s="701">
        <v>3</v>
      </c>
      <c r="I36" s="107">
        <v>0.69767441860465118</v>
      </c>
      <c r="J36" s="742"/>
      <c r="K36" s="353"/>
      <c r="L36" s="111"/>
    </row>
    <row r="37" spans="1:12" ht="12.75" customHeight="1" x14ac:dyDescent="0.2">
      <c r="A37" s="320"/>
      <c r="B37" s="1079"/>
      <c r="C37" s="106" t="s">
        <v>209</v>
      </c>
      <c r="D37" s="681" t="s">
        <v>209</v>
      </c>
      <c r="E37" s="701">
        <v>6.4</v>
      </c>
      <c r="F37" s="701">
        <v>16.5</v>
      </c>
      <c r="G37" s="701">
        <v>6.4</v>
      </c>
      <c r="H37" s="701">
        <v>6.4</v>
      </c>
      <c r="I37" s="107">
        <v>1</v>
      </c>
      <c r="J37" s="741"/>
      <c r="K37" s="1087"/>
      <c r="L37" s="97"/>
    </row>
    <row r="38" spans="1:12" s="118" customFormat="1" ht="12.75" customHeight="1" x14ac:dyDescent="0.2">
      <c r="A38" s="323"/>
      <c r="B38" s="1083"/>
      <c r="C38" s="356" t="s">
        <v>210</v>
      </c>
      <c r="D38" s="682" t="s">
        <v>372</v>
      </c>
      <c r="E38" s="702">
        <v>6.6</v>
      </c>
      <c r="F38" s="702">
        <v>14.9</v>
      </c>
      <c r="G38" s="702">
        <v>6.4</v>
      </c>
      <c r="H38" s="702">
        <v>6.8</v>
      </c>
      <c r="I38" s="746">
        <v>1.0625</v>
      </c>
      <c r="J38" s="747"/>
      <c r="K38" s="1090"/>
      <c r="L38" s="117"/>
    </row>
    <row r="39" spans="1:12" ht="23.25" customHeight="1" x14ac:dyDescent="0.2">
      <c r="A39" s="320"/>
      <c r="B39" s="1079"/>
      <c r="C39" s="106" t="s">
        <v>388</v>
      </c>
      <c r="D39" s="683" t="s">
        <v>388</v>
      </c>
      <c r="E39" s="701">
        <v>3.9</v>
      </c>
      <c r="F39" s="701">
        <v>8.6999999999999993</v>
      </c>
      <c r="G39" s="701">
        <v>3.9</v>
      </c>
      <c r="H39" s="701">
        <v>3.8</v>
      </c>
      <c r="I39" s="107">
        <v>0.97435897435897434</v>
      </c>
      <c r="J39" s="741"/>
      <c r="K39" s="1087"/>
      <c r="L39" s="97"/>
    </row>
    <row r="40" spans="1:12" s="127" customFormat="1" ht="12" customHeight="1" x14ac:dyDescent="0.2">
      <c r="A40" s="355"/>
      <c r="B40" s="1079"/>
      <c r="C40" s="122"/>
      <c r="D40" s="123"/>
      <c r="E40" s="124"/>
      <c r="F40" s="124"/>
      <c r="G40" s="125"/>
      <c r="H40" s="125"/>
      <c r="I40" s="125"/>
      <c r="J40" s="125"/>
      <c r="K40" s="1092"/>
      <c r="L40" s="126"/>
    </row>
    <row r="41" spans="1:12" ht="17.25" customHeight="1" x14ac:dyDescent="0.2">
      <c r="A41" s="320"/>
      <c r="B41" s="1079"/>
      <c r="C41" s="758"/>
      <c r="D41" s="758"/>
      <c r="E41" s="759"/>
      <c r="F41" s="1660"/>
      <c r="G41" s="1660"/>
      <c r="H41" s="1660"/>
      <c r="I41" s="1660"/>
      <c r="J41" s="1660"/>
      <c r="K41" s="731"/>
      <c r="L41" s="95"/>
    </row>
    <row r="42" spans="1:12" ht="17.25" customHeight="1" x14ac:dyDescent="0.2">
      <c r="A42" s="320"/>
      <c r="B42" s="1079"/>
      <c r="C42" s="758"/>
      <c r="D42" s="1661" t="s">
        <v>705</v>
      </c>
      <c r="E42" s="1661"/>
      <c r="F42" s="1661"/>
      <c r="G42" s="760"/>
      <c r="H42" s="760"/>
      <c r="I42" s="1660"/>
      <c r="J42" s="1660"/>
      <c r="K42" s="731"/>
      <c r="L42" s="95"/>
    </row>
    <row r="43" spans="1:12" ht="17.25" customHeight="1" x14ac:dyDescent="0.2">
      <c r="A43" s="320"/>
      <c r="B43" s="1079"/>
      <c r="C43" s="758"/>
      <c r="D43" s="1661"/>
      <c r="E43" s="1661"/>
      <c r="F43" s="1661"/>
      <c r="G43" s="760"/>
      <c r="H43" s="760"/>
      <c r="I43" s="1660"/>
      <c r="J43" s="1660"/>
      <c r="K43" s="731"/>
      <c r="L43" s="95"/>
    </row>
    <row r="44" spans="1:12" ht="17.25" customHeight="1" x14ac:dyDescent="0.2">
      <c r="A44" s="320"/>
      <c r="B44" s="1079"/>
      <c r="C44" s="758"/>
      <c r="D44" s="1654" t="s">
        <v>685</v>
      </c>
      <c r="E44" s="1654"/>
      <c r="F44" s="1654"/>
      <c r="G44" s="760"/>
      <c r="H44" s="760"/>
      <c r="I44" s="1660"/>
      <c r="J44" s="1660"/>
      <c r="K44" s="731"/>
      <c r="L44" s="95"/>
    </row>
    <row r="45" spans="1:12" ht="17.25" customHeight="1" x14ac:dyDescent="0.2">
      <c r="A45" s="320"/>
      <c r="B45" s="1079"/>
      <c r="C45" s="758"/>
      <c r="D45" s="1654"/>
      <c r="E45" s="1654"/>
      <c r="F45" s="1654"/>
      <c r="G45" s="760"/>
      <c r="H45" s="760"/>
      <c r="I45" s="1660"/>
      <c r="J45" s="1660"/>
      <c r="K45" s="731"/>
      <c r="L45" s="95"/>
    </row>
    <row r="46" spans="1:12" ht="17.25" customHeight="1" x14ac:dyDescent="0.2">
      <c r="A46" s="320"/>
      <c r="B46" s="1079"/>
      <c r="C46" s="758"/>
      <c r="D46" s="1654"/>
      <c r="E46" s="1654"/>
      <c r="F46" s="1654"/>
      <c r="G46" s="760"/>
      <c r="H46" s="760"/>
      <c r="I46" s="1660"/>
      <c r="J46" s="1660"/>
      <c r="K46" s="731"/>
      <c r="L46" s="95"/>
    </row>
    <row r="47" spans="1:12" ht="17.25" customHeight="1" x14ac:dyDescent="0.2">
      <c r="A47" s="320"/>
      <c r="B47" s="1079"/>
      <c r="C47" s="758"/>
      <c r="D47" s="1654" t="s">
        <v>686</v>
      </c>
      <c r="E47" s="1654"/>
      <c r="F47" s="1654"/>
      <c r="G47" s="760"/>
      <c r="H47" s="760"/>
      <c r="I47" s="1660"/>
      <c r="J47" s="1660"/>
      <c r="K47" s="731"/>
      <c r="L47" s="95"/>
    </row>
    <row r="48" spans="1:12" ht="17.25" customHeight="1" x14ac:dyDescent="0.2">
      <c r="A48" s="320"/>
      <c r="B48" s="1079"/>
      <c r="C48" s="758"/>
      <c r="D48" s="1654"/>
      <c r="E48" s="1654"/>
      <c r="F48" s="1654"/>
      <c r="G48" s="760"/>
      <c r="H48" s="760"/>
      <c r="I48" s="1660"/>
      <c r="J48" s="1660"/>
      <c r="K48" s="731"/>
      <c r="L48" s="95"/>
    </row>
    <row r="49" spans="1:12" ht="17.25" customHeight="1" x14ac:dyDescent="0.2">
      <c r="A49" s="320"/>
      <c r="B49" s="1079"/>
      <c r="C49" s="758"/>
      <c r="D49" s="1654"/>
      <c r="E49" s="1654"/>
      <c r="F49" s="1654"/>
      <c r="G49" s="760"/>
      <c r="H49" s="760"/>
      <c r="I49" s="1660"/>
      <c r="J49" s="1660"/>
      <c r="K49" s="731"/>
      <c r="L49" s="95"/>
    </row>
    <row r="50" spans="1:12" ht="17.25" customHeight="1" x14ac:dyDescent="0.2">
      <c r="A50" s="320"/>
      <c r="B50" s="1079"/>
      <c r="C50" s="758"/>
      <c r="D50" s="1654" t="s">
        <v>687</v>
      </c>
      <c r="E50" s="1654"/>
      <c r="F50" s="1654"/>
      <c r="G50" s="760"/>
      <c r="H50" s="760"/>
      <c r="I50" s="1660"/>
      <c r="J50" s="1660"/>
      <c r="K50" s="731"/>
      <c r="L50" s="95"/>
    </row>
    <row r="51" spans="1:12" ht="17.25" customHeight="1" x14ac:dyDescent="0.2">
      <c r="A51" s="320"/>
      <c r="B51" s="1079"/>
      <c r="C51" s="758"/>
      <c r="D51" s="1654"/>
      <c r="E51" s="1654"/>
      <c r="F51" s="1654"/>
      <c r="G51" s="760"/>
      <c r="H51" s="760"/>
      <c r="I51" s="1660"/>
      <c r="J51" s="1660"/>
      <c r="K51" s="731"/>
      <c r="L51" s="95"/>
    </row>
    <row r="52" spans="1:12" ht="17.25" customHeight="1" x14ac:dyDescent="0.2">
      <c r="A52" s="320"/>
      <c r="B52" s="1079"/>
      <c r="C52" s="758"/>
      <c r="D52" s="1654"/>
      <c r="E52" s="1654"/>
      <c r="F52" s="1654"/>
      <c r="G52" s="760"/>
      <c r="H52" s="760"/>
      <c r="I52" s="1660"/>
      <c r="J52" s="1660"/>
      <c r="K52" s="731"/>
      <c r="L52" s="95"/>
    </row>
    <row r="53" spans="1:12" s="121" customFormat="1" ht="17.25" customHeight="1" x14ac:dyDescent="0.2">
      <c r="A53" s="354"/>
      <c r="B53" s="1079"/>
      <c r="C53" s="758"/>
      <c r="D53" s="1661" t="s">
        <v>659</v>
      </c>
      <c r="E53" s="1661"/>
      <c r="F53" s="1661"/>
      <c r="G53" s="760"/>
      <c r="H53" s="760"/>
      <c r="I53" s="1660"/>
      <c r="J53" s="1660"/>
      <c r="K53" s="1093"/>
      <c r="L53" s="120"/>
    </row>
    <row r="54" spans="1:12" ht="17.25" customHeight="1" x14ac:dyDescent="0.2">
      <c r="A54" s="320"/>
      <c r="B54" s="1079"/>
      <c r="C54" s="758"/>
      <c r="D54" s="1661"/>
      <c r="E54" s="1661"/>
      <c r="F54" s="1661"/>
      <c r="G54" s="760"/>
      <c r="H54" s="760"/>
      <c r="I54" s="1660"/>
      <c r="J54" s="1660"/>
      <c r="K54" s="731"/>
      <c r="L54" s="95"/>
    </row>
    <row r="55" spans="1:12" ht="17.25" customHeight="1" x14ac:dyDescent="0.2">
      <c r="A55" s="320"/>
      <c r="B55" s="1079"/>
      <c r="C55" s="758"/>
      <c r="D55" s="1661"/>
      <c r="E55" s="1661"/>
      <c r="F55" s="1661"/>
      <c r="G55" s="760"/>
      <c r="H55" s="760"/>
      <c r="I55" s="1660"/>
      <c r="J55" s="1660"/>
      <c r="K55" s="731"/>
      <c r="L55" s="95"/>
    </row>
    <row r="56" spans="1:12" ht="5.25" customHeight="1" x14ac:dyDescent="0.2">
      <c r="A56" s="320"/>
      <c r="B56" s="1079"/>
      <c r="C56" s="758"/>
      <c r="D56" s="760"/>
      <c r="E56" s="760"/>
      <c r="F56" s="760"/>
      <c r="G56" s="760"/>
      <c r="H56" s="760"/>
      <c r="I56" s="1660"/>
      <c r="J56" s="1660"/>
      <c r="K56" s="731"/>
      <c r="L56" s="95"/>
    </row>
    <row r="57" spans="1:12" ht="18.75" customHeight="1" x14ac:dyDescent="0.2">
      <c r="A57" s="320"/>
      <c r="B57" s="1079"/>
      <c r="C57" s="758"/>
      <c r="D57" s="758"/>
      <c r="E57" s="759"/>
      <c r="F57" s="1660"/>
      <c r="G57" s="1660"/>
      <c r="H57" s="1660"/>
      <c r="I57" s="1660"/>
      <c r="J57" s="1660"/>
      <c r="K57" s="731"/>
      <c r="L57" s="95"/>
    </row>
    <row r="58" spans="1:12" ht="32.25" customHeight="1" x14ac:dyDescent="0.2">
      <c r="A58" s="320"/>
      <c r="B58" s="1079"/>
      <c r="C58" s="1663" t="s">
        <v>660</v>
      </c>
      <c r="D58" s="1663"/>
      <c r="E58" s="1663"/>
      <c r="F58" s="1663"/>
      <c r="G58" s="1663"/>
      <c r="H58" s="1663"/>
      <c r="I58" s="1663"/>
      <c r="J58" s="1663"/>
      <c r="K58" s="1048"/>
      <c r="L58" s="95"/>
    </row>
    <row r="59" spans="1:12" ht="11.25" customHeight="1" x14ac:dyDescent="0.2">
      <c r="A59" s="320"/>
      <c r="B59" s="1079"/>
      <c r="C59" s="1664" t="s">
        <v>688</v>
      </c>
      <c r="D59" s="1665"/>
      <c r="E59" s="1665"/>
      <c r="F59" s="1665"/>
      <c r="G59" s="1665"/>
      <c r="H59" s="1665"/>
      <c r="I59" s="1665"/>
      <c r="J59" s="1665"/>
      <c r="K59" s="1665"/>
      <c r="L59" s="95"/>
    </row>
    <row r="60" spans="1:12" ht="13.5" customHeight="1" x14ac:dyDescent="0.2">
      <c r="A60" s="320"/>
      <c r="B60" s="1096">
        <v>22</v>
      </c>
      <c r="C60" s="1662">
        <v>43497</v>
      </c>
      <c r="D60" s="1662"/>
      <c r="E60" s="1095"/>
      <c r="F60" s="128"/>
      <c r="G60" s="129"/>
      <c r="H60" s="129"/>
      <c r="J60" s="1094"/>
      <c r="L60" s="95"/>
    </row>
    <row r="62" spans="1:12" ht="15" x14ac:dyDescent="0.2">
      <c r="E62" s="928"/>
    </row>
  </sheetData>
  <mergeCells count="29">
    <mergeCell ref="C60:D60"/>
    <mergeCell ref="D50:F52"/>
    <mergeCell ref="I43:J43"/>
    <mergeCell ref="I44:J44"/>
    <mergeCell ref="I45:J45"/>
    <mergeCell ref="I46:J46"/>
    <mergeCell ref="I47:J47"/>
    <mergeCell ref="I48:J48"/>
    <mergeCell ref="I49:J49"/>
    <mergeCell ref="I50:J50"/>
    <mergeCell ref="I51:J51"/>
    <mergeCell ref="C58:J58"/>
    <mergeCell ref="C59:K59"/>
    <mergeCell ref="I55:J55"/>
    <mergeCell ref="I56:J56"/>
    <mergeCell ref="F57:H57"/>
    <mergeCell ref="I57:J57"/>
    <mergeCell ref="D53:F55"/>
    <mergeCell ref="I52:J52"/>
    <mergeCell ref="I53:J53"/>
    <mergeCell ref="I54:J54"/>
    <mergeCell ref="D47:F49"/>
    <mergeCell ref="D44:F46"/>
    <mergeCell ref="C4:J4"/>
    <mergeCell ref="C7:D7"/>
    <mergeCell ref="F41:H41"/>
    <mergeCell ref="I41:J41"/>
    <mergeCell ref="I42:J42"/>
    <mergeCell ref="D42:F43"/>
  </mergeCells>
  <conditionalFormatting sqref="F9:F39">
    <cfRule type="top10" dxfId="4" priority="6" bottom="1" rank="1"/>
    <cfRule type="top10" dxfId="3" priority="7" rank="1"/>
  </conditionalFormatting>
  <conditionalFormatting sqref="E9:E38">
    <cfRule type="top10" dxfId="2" priority="4" bottom="1" rank="3"/>
    <cfRule type="top10" dxfId="1" priority="5" rank="2"/>
  </conditionalFormatting>
  <conditionalFormatting sqref="I9:I11 I13:I26">
    <cfRule type="top10" dxfId="0" priority="3" rank="2"/>
  </conditionalFormatting>
  <printOptions horizontalCentered="1"/>
  <pageMargins left="0.15748031496062992" right="0.15748031496062992" top="0.19685039370078741" bottom="0.19685039370078741" header="0" footer="0"/>
  <pageSetup paperSize="9" scale="96" orientation="portrait"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2">
    <tabColor indexed="55"/>
    <pageSetUpPr fitToPage="1"/>
  </sheetPr>
  <dimension ref="A1:AG71"/>
  <sheetViews>
    <sheetView workbookViewId="0"/>
  </sheetViews>
  <sheetFormatPr defaultRowHeight="12.75" x14ac:dyDescent="0.2"/>
  <cols>
    <col min="1" max="1" width="1" customWidth="1"/>
    <col min="2" max="2" width="2.5703125" style="1" customWidth="1"/>
    <col min="3" max="3" width="3" customWidth="1"/>
    <col min="4" max="4" width="9.85546875" customWidth="1"/>
    <col min="5" max="5" width="0.5703125" customWidth="1"/>
    <col min="6" max="6" width="5.85546875" customWidth="1"/>
    <col min="7" max="7" width="0.5703125" customWidth="1"/>
    <col min="8" max="8" width="5.85546875" customWidth="1"/>
    <col min="9" max="9" width="0.5703125" customWidth="1"/>
    <col min="10" max="10" width="5.7109375" customWidth="1"/>
    <col min="11" max="11" width="0.5703125" customWidth="1"/>
    <col min="12" max="12" width="5.5703125" customWidth="1"/>
    <col min="13" max="13" width="0.42578125" customWidth="1"/>
    <col min="14" max="14" width="5.7109375" customWidth="1"/>
    <col min="15" max="15" width="0.5703125" customWidth="1"/>
    <col min="16" max="16" width="5.7109375" customWidth="1"/>
    <col min="17" max="17" width="0.5703125" customWidth="1"/>
    <col min="18" max="18" width="5.7109375" customWidth="1"/>
    <col min="19" max="19" width="0.5703125" customWidth="1"/>
    <col min="20" max="20" width="5.7109375" customWidth="1"/>
    <col min="21" max="21" width="0.5703125" customWidth="1"/>
    <col min="22" max="22" width="5.7109375" style="53" customWidth="1"/>
    <col min="23" max="23" width="0.5703125" customWidth="1"/>
    <col min="24" max="24" width="5.7109375" customWidth="1"/>
    <col min="25" max="25" width="0.5703125" customWidth="1"/>
    <col min="26" max="26" width="5.7109375" customWidth="1"/>
    <col min="27" max="27" width="0.5703125" customWidth="1"/>
    <col min="28" max="28" width="5.7109375" customWidth="1"/>
    <col min="29" max="29" width="0.5703125" customWidth="1"/>
    <col min="30" max="30" width="5.7109375" customWidth="1"/>
    <col min="31" max="31" width="0.5703125" customWidth="1"/>
    <col min="32" max="32" width="2.5703125" customWidth="1"/>
    <col min="33" max="33" width="1" customWidth="1"/>
  </cols>
  <sheetData>
    <row r="1" spans="1:33" ht="13.5" customHeight="1" x14ac:dyDescent="0.2">
      <c r="A1" s="2"/>
      <c r="B1" s="206"/>
      <c r="C1" s="206"/>
      <c r="D1" s="1670" t="s">
        <v>308</v>
      </c>
      <c r="E1" s="1670"/>
      <c r="F1" s="1670"/>
      <c r="G1" s="1670"/>
      <c r="H1" s="1670"/>
      <c r="I1" s="207"/>
      <c r="J1" s="207"/>
      <c r="K1" s="207"/>
      <c r="L1" s="207"/>
      <c r="M1" s="207"/>
      <c r="N1" s="207"/>
      <c r="O1" s="207"/>
      <c r="P1" s="207"/>
      <c r="Q1" s="207"/>
      <c r="R1" s="207"/>
      <c r="S1" s="207"/>
      <c r="T1" s="207"/>
      <c r="U1" s="207"/>
      <c r="V1" s="207"/>
      <c r="W1" s="207"/>
      <c r="X1" s="246"/>
      <c r="Y1" s="1099"/>
      <c r="Z1" s="1099"/>
      <c r="AA1" s="1099"/>
      <c r="AB1" s="1099"/>
      <c r="AC1" s="1099"/>
      <c r="AD1" s="1099"/>
      <c r="AE1" s="1099"/>
      <c r="AF1" s="1099"/>
      <c r="AG1" s="2"/>
    </row>
    <row r="2" spans="1:33" ht="6" customHeight="1" x14ac:dyDescent="0.2">
      <c r="A2" s="4"/>
      <c r="B2" s="1494"/>
      <c r="C2" s="1494"/>
      <c r="D2" s="1494"/>
      <c r="E2" s="16"/>
      <c r="F2" s="16"/>
      <c r="G2" s="16"/>
      <c r="H2" s="16"/>
      <c r="I2" s="16"/>
      <c r="J2" s="205"/>
      <c r="K2" s="205"/>
      <c r="L2" s="205"/>
      <c r="M2" s="205"/>
      <c r="N2" s="205"/>
      <c r="O2" s="205"/>
      <c r="P2" s="205"/>
      <c r="Q2" s="205"/>
      <c r="R2" s="205"/>
      <c r="S2" s="205"/>
      <c r="T2" s="205"/>
      <c r="U2" s="205"/>
      <c r="V2" s="205"/>
      <c r="W2" s="205"/>
      <c r="X2" s="205"/>
      <c r="Y2" s="205"/>
      <c r="Z2" s="4"/>
      <c r="AA2" s="4"/>
      <c r="AB2" s="4"/>
      <c r="AC2" s="4"/>
      <c r="AD2" s="4"/>
      <c r="AE2" s="4"/>
      <c r="AF2" s="489"/>
      <c r="AG2" s="2"/>
    </row>
    <row r="3" spans="1:33" ht="12" customHeight="1" x14ac:dyDescent="0.2">
      <c r="A3" s="4"/>
      <c r="B3" s="4"/>
      <c r="C3" s="4"/>
      <c r="D3" s="4"/>
      <c r="E3" s="4"/>
      <c r="F3" s="4"/>
      <c r="G3" s="4"/>
      <c r="H3" s="4"/>
      <c r="I3" s="4"/>
      <c r="J3" s="4"/>
      <c r="K3" s="4"/>
      <c r="L3" s="4"/>
      <c r="M3" s="4"/>
      <c r="N3" s="4"/>
      <c r="O3" s="4"/>
      <c r="P3" s="4"/>
      <c r="Q3" s="4"/>
      <c r="R3" s="4"/>
      <c r="S3" s="4"/>
      <c r="T3" s="4"/>
      <c r="U3" s="4"/>
      <c r="V3" s="4"/>
      <c r="W3" s="4"/>
      <c r="X3" s="4"/>
      <c r="Y3" s="4"/>
      <c r="Z3" s="4"/>
      <c r="AA3" s="4"/>
      <c r="AB3" s="17"/>
      <c r="AC3" s="4"/>
      <c r="AD3" s="17"/>
      <c r="AE3" s="4"/>
      <c r="AF3" s="208"/>
      <c r="AG3" s="2"/>
    </row>
    <row r="4" spans="1:33" s="7" customFormat="1" ht="13.5" customHeight="1" x14ac:dyDescent="0.2">
      <c r="A4" s="14"/>
      <c r="B4" s="14"/>
      <c r="C4" s="77"/>
      <c r="D4" s="71"/>
      <c r="E4" s="71"/>
      <c r="F4" s="71"/>
      <c r="G4" s="71"/>
      <c r="H4" s="71"/>
      <c r="I4" s="71"/>
      <c r="J4" s="71"/>
      <c r="K4" s="71"/>
      <c r="L4" s="71"/>
      <c r="M4" s="71"/>
      <c r="N4" s="71"/>
      <c r="O4" s="71"/>
      <c r="P4" s="71"/>
      <c r="Q4" s="71"/>
      <c r="R4" s="78"/>
      <c r="S4" s="78"/>
      <c r="T4" s="78"/>
      <c r="U4" s="78"/>
      <c r="V4" s="78"/>
      <c r="W4" s="78"/>
      <c r="X4" s="78"/>
      <c r="Y4" s="78"/>
      <c r="Z4" s="78"/>
      <c r="AA4" s="78"/>
      <c r="AB4" s="78"/>
      <c r="AC4" s="78"/>
      <c r="AD4" s="78"/>
      <c r="AE4" s="78"/>
      <c r="AF4" s="208"/>
      <c r="AG4" s="6"/>
    </row>
    <row r="5" spans="1:33" ht="3.75" customHeight="1" x14ac:dyDescent="0.2">
      <c r="A5" s="4"/>
      <c r="B5" s="4"/>
      <c r="C5" s="8"/>
      <c r="D5" s="8"/>
      <c r="E5" s="8"/>
      <c r="F5" s="1667"/>
      <c r="G5" s="1667"/>
      <c r="H5" s="1667"/>
      <c r="I5" s="1667"/>
      <c r="J5" s="1667"/>
      <c r="K5" s="1667"/>
      <c r="L5" s="1667"/>
      <c r="M5" s="8"/>
      <c r="N5" s="8"/>
      <c r="O5" s="8"/>
      <c r="P5" s="8"/>
      <c r="Q5" s="8"/>
      <c r="R5" s="3"/>
      <c r="S5" s="3"/>
      <c r="T5" s="3"/>
      <c r="U5" s="61"/>
      <c r="V5" s="3"/>
      <c r="W5" s="3"/>
      <c r="X5" s="3"/>
      <c r="Y5" s="3"/>
      <c r="Z5" s="3"/>
      <c r="AA5" s="3"/>
      <c r="AB5" s="3"/>
      <c r="AC5" s="3"/>
      <c r="AD5" s="3"/>
      <c r="AE5" s="3"/>
      <c r="AF5" s="208"/>
      <c r="AG5" s="2"/>
    </row>
    <row r="6" spans="1:33" ht="9.75" customHeight="1" x14ac:dyDescent="0.2">
      <c r="A6" s="4"/>
      <c r="B6" s="4"/>
      <c r="C6" s="8"/>
      <c r="D6" s="8"/>
      <c r="E6" s="10"/>
      <c r="F6" s="1666"/>
      <c r="G6" s="1666"/>
      <c r="H6" s="1666"/>
      <c r="I6" s="1666"/>
      <c r="J6" s="1666"/>
      <c r="K6" s="1666"/>
      <c r="L6" s="1666"/>
      <c r="M6" s="1666"/>
      <c r="N6" s="1666"/>
      <c r="O6" s="1666"/>
      <c r="P6" s="1666"/>
      <c r="Q6" s="1666"/>
      <c r="R6" s="1666"/>
      <c r="S6" s="1666"/>
      <c r="T6" s="1666"/>
      <c r="U6" s="1666"/>
      <c r="V6" s="1666"/>
      <c r="W6" s="10"/>
      <c r="X6" s="1666"/>
      <c r="Y6" s="1666"/>
      <c r="Z6" s="1666"/>
      <c r="AA6" s="1666"/>
      <c r="AB6" s="1666"/>
      <c r="AC6" s="1666"/>
      <c r="AD6" s="1666"/>
      <c r="AE6" s="10"/>
      <c r="AF6" s="208"/>
      <c r="AG6" s="2"/>
    </row>
    <row r="7" spans="1:33" ht="12.75" customHeight="1" x14ac:dyDescent="0.2">
      <c r="A7" s="4"/>
      <c r="B7" s="4"/>
      <c r="C7" s="8"/>
      <c r="D7" s="8"/>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490"/>
      <c r="AG7" s="2"/>
    </row>
    <row r="8" spans="1:33" s="62" customFormat="1" ht="15" customHeight="1" x14ac:dyDescent="0.2">
      <c r="A8" s="79"/>
      <c r="B8" s="79"/>
      <c r="C8" s="59"/>
      <c r="D8" s="60"/>
      <c r="E8" s="61"/>
      <c r="F8" s="61"/>
      <c r="G8" s="61"/>
      <c r="H8" s="61"/>
      <c r="I8" s="61"/>
      <c r="J8" s="61"/>
      <c r="K8" s="61"/>
      <c r="L8" s="61"/>
      <c r="M8" s="61"/>
      <c r="N8" s="61"/>
      <c r="O8" s="61"/>
      <c r="P8" s="61"/>
      <c r="Q8" s="61"/>
      <c r="R8" s="61"/>
      <c r="S8" s="61"/>
      <c r="T8" s="61"/>
      <c r="U8" s="61"/>
      <c r="V8" s="61"/>
      <c r="W8" s="61"/>
      <c r="X8" s="61"/>
      <c r="Y8" s="61"/>
      <c r="Z8" s="61"/>
      <c r="AA8" s="61"/>
      <c r="AB8" s="61"/>
      <c r="AC8" s="61"/>
      <c r="AD8" s="61"/>
      <c r="AE8" s="61"/>
      <c r="AF8" s="1097"/>
      <c r="AG8" s="58"/>
    </row>
    <row r="9" spans="1:33" ht="12" customHeight="1" x14ac:dyDescent="0.2">
      <c r="A9" s="4"/>
      <c r="B9" s="4"/>
      <c r="C9" s="43"/>
      <c r="D9" s="13"/>
      <c r="E9" s="74"/>
      <c r="F9" s="74"/>
      <c r="G9" s="74"/>
      <c r="H9" s="74"/>
      <c r="I9" s="74"/>
      <c r="J9" s="74"/>
      <c r="K9" s="74"/>
      <c r="L9" s="74"/>
      <c r="M9" s="74"/>
      <c r="N9" s="74"/>
      <c r="O9" s="74"/>
      <c r="P9" s="74"/>
      <c r="Q9" s="74"/>
      <c r="R9" s="74"/>
      <c r="S9" s="74"/>
      <c r="T9" s="74"/>
      <c r="U9" s="74"/>
      <c r="V9" s="74"/>
      <c r="W9" s="74"/>
      <c r="X9" s="74"/>
      <c r="Y9" s="74"/>
      <c r="Z9" s="74"/>
      <c r="AA9" s="74"/>
      <c r="AB9" s="22"/>
      <c r="AC9" s="74"/>
      <c r="AD9" s="22"/>
      <c r="AE9" s="74"/>
      <c r="AF9" s="490"/>
      <c r="AG9" s="2"/>
    </row>
    <row r="10" spans="1:33" ht="12" customHeight="1" x14ac:dyDescent="0.2">
      <c r="A10" s="4"/>
      <c r="B10" s="4"/>
      <c r="C10" s="43"/>
      <c r="D10" s="13"/>
      <c r="E10" s="74"/>
      <c r="F10" s="74"/>
      <c r="G10" s="74"/>
      <c r="H10" s="74"/>
      <c r="I10" s="74"/>
      <c r="J10" s="74"/>
      <c r="K10" s="74"/>
      <c r="L10" s="74"/>
      <c r="M10" s="74"/>
      <c r="N10" s="74"/>
      <c r="O10" s="74"/>
      <c r="P10" s="74"/>
      <c r="Q10" s="74"/>
      <c r="R10" s="74"/>
      <c r="S10" s="74"/>
      <c r="T10" s="74"/>
      <c r="U10" s="74"/>
      <c r="V10" s="74"/>
      <c r="W10" s="74"/>
      <c r="X10" s="74"/>
      <c r="Y10" s="74"/>
      <c r="Z10" s="74"/>
      <c r="AA10" s="74"/>
      <c r="AB10" s="22"/>
      <c r="AC10" s="74"/>
      <c r="AD10" s="22"/>
      <c r="AE10" s="74"/>
      <c r="AF10" s="490"/>
      <c r="AG10" s="2"/>
    </row>
    <row r="11" spans="1:33" ht="12" customHeight="1" x14ac:dyDescent="0.2">
      <c r="A11" s="4"/>
      <c r="B11" s="4"/>
      <c r="C11" s="43"/>
      <c r="D11" s="13"/>
      <c r="E11" s="74"/>
      <c r="F11" s="74"/>
      <c r="G11" s="74"/>
      <c r="H11" s="74"/>
      <c r="I11" s="74"/>
      <c r="J11" s="74"/>
      <c r="K11" s="74"/>
      <c r="L11" s="74"/>
      <c r="M11" s="74"/>
      <c r="N11" s="74"/>
      <c r="O11" s="74"/>
      <c r="P11" s="74"/>
      <c r="Q11" s="74"/>
      <c r="R11" s="74"/>
      <c r="S11" s="74"/>
      <c r="T11" s="74"/>
      <c r="U11" s="74"/>
      <c r="V11" s="74"/>
      <c r="W11" s="74"/>
      <c r="X11" s="74"/>
      <c r="Y11" s="74"/>
      <c r="Z11" s="74"/>
      <c r="AA11" s="74"/>
      <c r="AB11" s="22"/>
      <c r="AC11" s="74"/>
      <c r="AD11" s="22"/>
      <c r="AE11" s="74"/>
      <c r="AF11" s="490"/>
      <c r="AG11" s="2"/>
    </row>
    <row r="12" spans="1:33" ht="12" customHeight="1" x14ac:dyDescent="0.2">
      <c r="A12" s="4"/>
      <c r="B12" s="4"/>
      <c r="C12" s="43"/>
      <c r="D12" s="13"/>
      <c r="E12" s="74"/>
      <c r="F12" s="74"/>
      <c r="G12" s="74"/>
      <c r="H12" s="74"/>
      <c r="I12" s="74"/>
      <c r="J12" s="74"/>
      <c r="K12" s="74"/>
      <c r="L12" s="74"/>
      <c r="M12" s="74"/>
      <c r="N12" s="74"/>
      <c r="O12" s="74"/>
      <c r="P12" s="74"/>
      <c r="Q12" s="74"/>
      <c r="R12" s="74"/>
      <c r="S12" s="74"/>
      <c r="T12" s="74"/>
      <c r="U12" s="74"/>
      <c r="V12" s="74"/>
      <c r="W12" s="74"/>
      <c r="X12" s="74"/>
      <c r="Y12" s="74"/>
      <c r="Z12" s="74"/>
      <c r="AA12" s="74"/>
      <c r="AB12" s="22"/>
      <c r="AC12" s="74"/>
      <c r="AD12" s="22"/>
      <c r="AE12" s="74"/>
      <c r="AF12" s="490"/>
      <c r="AG12" s="2"/>
    </row>
    <row r="13" spans="1:33" ht="12" customHeight="1" x14ac:dyDescent="0.2">
      <c r="A13" s="4"/>
      <c r="B13" s="4"/>
      <c r="C13" s="43"/>
      <c r="D13" s="13"/>
      <c r="E13" s="74"/>
      <c r="F13" s="74"/>
      <c r="G13" s="74"/>
      <c r="H13" s="74"/>
      <c r="I13" s="74"/>
      <c r="J13" s="74"/>
      <c r="K13" s="74"/>
      <c r="L13" s="74"/>
      <c r="M13" s="74"/>
      <c r="N13" s="74"/>
      <c r="O13" s="74"/>
      <c r="P13" s="74"/>
      <c r="Q13" s="74"/>
      <c r="R13" s="74"/>
      <c r="S13" s="74"/>
      <c r="T13" s="74"/>
      <c r="U13" s="74"/>
      <c r="V13" s="74"/>
      <c r="W13" s="74"/>
      <c r="X13" s="74"/>
      <c r="Y13" s="74"/>
      <c r="Z13" s="74"/>
      <c r="AA13" s="74"/>
      <c r="AB13" s="22"/>
      <c r="AC13" s="74"/>
      <c r="AD13" s="22"/>
      <c r="AE13" s="74"/>
      <c r="AF13" s="490"/>
      <c r="AG13" s="2"/>
    </row>
    <row r="14" spans="1:33" ht="12" customHeight="1" x14ac:dyDescent="0.2">
      <c r="A14" s="4"/>
      <c r="B14" s="4"/>
      <c r="C14" s="43"/>
      <c r="D14" s="13"/>
      <c r="E14" s="74"/>
      <c r="F14" s="74"/>
      <c r="G14" s="74"/>
      <c r="H14" s="74"/>
      <c r="I14" s="74"/>
      <c r="J14" s="74"/>
      <c r="K14" s="74"/>
      <c r="L14" s="74"/>
      <c r="M14" s="74"/>
      <c r="N14" s="74"/>
      <c r="O14" s="74"/>
      <c r="P14" s="74"/>
      <c r="Q14" s="74"/>
      <c r="R14" s="74"/>
      <c r="S14" s="74"/>
      <c r="T14" s="74"/>
      <c r="U14" s="74"/>
      <c r="V14" s="74"/>
      <c r="W14" s="74"/>
      <c r="X14" s="74"/>
      <c r="Y14" s="74"/>
      <c r="Z14" s="74"/>
      <c r="AA14" s="74"/>
      <c r="AB14" s="22"/>
      <c r="AC14" s="74"/>
      <c r="AD14" s="22"/>
      <c r="AE14" s="74"/>
      <c r="AF14" s="490"/>
      <c r="AG14" s="2"/>
    </row>
    <row r="15" spans="1:33" ht="12" customHeight="1" x14ac:dyDescent="0.2">
      <c r="A15" s="4"/>
      <c r="B15" s="4"/>
      <c r="C15" s="43"/>
      <c r="D15" s="13"/>
      <c r="E15" s="74"/>
      <c r="F15" s="74"/>
      <c r="G15" s="74"/>
      <c r="H15" s="74"/>
      <c r="I15" s="74"/>
      <c r="J15" s="74"/>
      <c r="K15" s="74"/>
      <c r="L15" s="74"/>
      <c r="M15" s="74"/>
      <c r="N15" s="74"/>
      <c r="O15" s="74"/>
      <c r="P15" s="74"/>
      <c r="Q15" s="74"/>
      <c r="R15" s="74"/>
      <c r="S15" s="74"/>
      <c r="T15" s="74"/>
      <c r="U15" s="74"/>
      <c r="V15" s="74"/>
      <c r="W15" s="74"/>
      <c r="X15" s="74"/>
      <c r="Y15" s="74"/>
      <c r="Z15" s="74"/>
      <c r="AA15" s="74"/>
      <c r="AB15" s="22"/>
      <c r="AC15" s="74"/>
      <c r="AD15" s="22"/>
      <c r="AE15" s="74"/>
      <c r="AF15" s="490"/>
      <c r="AG15" s="2"/>
    </row>
    <row r="16" spans="1:33" ht="12" customHeight="1" x14ac:dyDescent="0.2">
      <c r="A16" s="4"/>
      <c r="B16" s="4"/>
      <c r="C16" s="43"/>
      <c r="D16" s="13"/>
      <c r="E16" s="74"/>
      <c r="F16" s="74"/>
      <c r="G16" s="74"/>
      <c r="H16" s="74"/>
      <c r="I16" s="74"/>
      <c r="J16" s="74"/>
      <c r="K16" s="74"/>
      <c r="L16" s="74"/>
      <c r="M16" s="74"/>
      <c r="N16" s="74"/>
      <c r="O16" s="74"/>
      <c r="P16" s="74"/>
      <c r="Q16" s="74"/>
      <c r="R16" s="74"/>
      <c r="S16" s="74"/>
      <c r="T16" s="74"/>
      <c r="U16" s="74"/>
      <c r="V16" s="74"/>
      <c r="W16" s="74"/>
      <c r="X16" s="74"/>
      <c r="Y16" s="74"/>
      <c r="Z16" s="74"/>
      <c r="AA16" s="74"/>
      <c r="AB16" s="22"/>
      <c r="AC16" s="74"/>
      <c r="AD16" s="22"/>
      <c r="AE16" s="74"/>
      <c r="AF16" s="490"/>
      <c r="AG16" s="2"/>
    </row>
    <row r="17" spans="1:33" ht="12" customHeight="1" x14ac:dyDescent="0.2">
      <c r="A17" s="4"/>
      <c r="B17" s="4"/>
      <c r="C17" s="43"/>
      <c r="D17" s="13"/>
      <c r="E17" s="74"/>
      <c r="F17" s="74"/>
      <c r="G17" s="74"/>
      <c r="H17" s="74"/>
      <c r="I17" s="74"/>
      <c r="J17" s="74"/>
      <c r="K17" s="74"/>
      <c r="L17" s="74"/>
      <c r="M17" s="74"/>
      <c r="N17" s="74"/>
      <c r="O17" s="74"/>
      <c r="P17" s="74"/>
      <c r="Q17" s="74"/>
      <c r="R17" s="74"/>
      <c r="S17" s="74"/>
      <c r="T17" s="74"/>
      <c r="U17" s="74"/>
      <c r="V17" s="74"/>
      <c r="W17" s="74"/>
      <c r="X17" s="74"/>
      <c r="Y17" s="74"/>
      <c r="Z17" s="74"/>
      <c r="AA17" s="74"/>
      <c r="AB17" s="22"/>
      <c r="AC17" s="74"/>
      <c r="AD17" s="22"/>
      <c r="AE17" s="74"/>
      <c r="AF17" s="490"/>
      <c r="AG17" s="2"/>
    </row>
    <row r="18" spans="1:33" ht="12" customHeight="1" x14ac:dyDescent="0.2">
      <c r="A18" s="4"/>
      <c r="B18" s="4"/>
      <c r="C18" s="43"/>
      <c r="D18" s="13"/>
      <c r="E18" s="74"/>
      <c r="F18" s="74"/>
      <c r="G18" s="74"/>
      <c r="H18" s="74"/>
      <c r="I18" s="74"/>
      <c r="J18" s="74"/>
      <c r="K18" s="74"/>
      <c r="L18" s="74"/>
      <c r="M18" s="74"/>
      <c r="N18" s="74"/>
      <c r="O18" s="74"/>
      <c r="P18" s="74"/>
      <c r="Q18" s="74"/>
      <c r="R18" s="74"/>
      <c r="S18" s="74"/>
      <c r="T18" s="74"/>
      <c r="U18" s="74"/>
      <c r="V18" s="74"/>
      <c r="W18" s="74"/>
      <c r="X18" s="74"/>
      <c r="Y18" s="74"/>
      <c r="Z18" s="74"/>
      <c r="AA18" s="74"/>
      <c r="AB18" s="22"/>
      <c r="AC18" s="74"/>
      <c r="AD18" s="22"/>
      <c r="AE18" s="74"/>
      <c r="AF18" s="490"/>
      <c r="AG18" s="2"/>
    </row>
    <row r="19" spans="1:33" ht="12" customHeight="1" x14ac:dyDescent="0.2">
      <c r="A19" s="4"/>
      <c r="B19" s="4"/>
      <c r="C19" s="43"/>
      <c r="D19" s="13"/>
      <c r="E19" s="74"/>
      <c r="F19" s="74"/>
      <c r="G19" s="74"/>
      <c r="H19" s="74"/>
      <c r="I19" s="74"/>
      <c r="J19" s="74"/>
      <c r="K19" s="74"/>
      <c r="L19" s="74"/>
      <c r="M19" s="74"/>
      <c r="N19" s="74"/>
      <c r="O19" s="74"/>
      <c r="P19" s="74"/>
      <c r="Q19" s="74"/>
      <c r="R19" s="74"/>
      <c r="S19" s="74"/>
      <c r="T19" s="74"/>
      <c r="U19" s="74"/>
      <c r="V19" s="74"/>
      <c r="W19" s="74"/>
      <c r="X19" s="74"/>
      <c r="Y19" s="74"/>
      <c r="Z19" s="74"/>
      <c r="AA19" s="74"/>
      <c r="AB19" s="22"/>
      <c r="AC19" s="74"/>
      <c r="AD19" s="22"/>
      <c r="AE19" s="74"/>
      <c r="AF19" s="490"/>
      <c r="AG19" s="2"/>
    </row>
    <row r="20" spans="1:33" ht="12" customHeight="1" x14ac:dyDescent="0.2">
      <c r="A20" s="4"/>
      <c r="B20" s="4"/>
      <c r="C20" s="43"/>
      <c r="D20" s="13"/>
      <c r="E20" s="74"/>
      <c r="F20" s="74"/>
      <c r="G20" s="74"/>
      <c r="H20" s="74"/>
      <c r="I20" s="74"/>
      <c r="J20" s="74"/>
      <c r="K20" s="74"/>
      <c r="L20" s="74"/>
      <c r="M20" s="74"/>
      <c r="N20" s="74"/>
      <c r="O20" s="74"/>
      <c r="P20" s="74"/>
      <c r="Q20" s="74"/>
      <c r="R20" s="74"/>
      <c r="S20" s="74"/>
      <c r="T20" s="74"/>
      <c r="U20" s="74"/>
      <c r="V20" s="74"/>
      <c r="W20" s="74"/>
      <c r="X20" s="74"/>
      <c r="Y20" s="74"/>
      <c r="Z20" s="74"/>
      <c r="AA20" s="74"/>
      <c r="AB20" s="22"/>
      <c r="AC20" s="74"/>
      <c r="AD20" s="22"/>
      <c r="AE20" s="74"/>
      <c r="AF20" s="490"/>
      <c r="AG20" s="2"/>
    </row>
    <row r="21" spans="1:33" ht="12" customHeight="1" x14ac:dyDescent="0.2">
      <c r="A21" s="4"/>
      <c r="B21" s="4"/>
      <c r="C21" s="43"/>
      <c r="D21" s="13"/>
      <c r="E21" s="74"/>
      <c r="F21" s="74"/>
      <c r="G21" s="74"/>
      <c r="H21" s="74"/>
      <c r="I21" s="74"/>
      <c r="J21" s="74"/>
      <c r="K21" s="74"/>
      <c r="L21" s="74"/>
      <c r="M21" s="74"/>
      <c r="N21" s="74"/>
      <c r="O21" s="74"/>
      <c r="P21" s="74"/>
      <c r="Q21" s="74"/>
      <c r="R21" s="74"/>
      <c r="S21" s="74"/>
      <c r="T21" s="74"/>
      <c r="U21" s="74"/>
      <c r="V21" s="74"/>
      <c r="W21" s="74"/>
      <c r="X21" s="74"/>
      <c r="Y21" s="74"/>
      <c r="Z21" s="74"/>
      <c r="AA21" s="74"/>
      <c r="AB21" s="22"/>
      <c r="AC21" s="74"/>
      <c r="AD21" s="22"/>
      <c r="AE21" s="74"/>
      <c r="AF21" s="490"/>
      <c r="AG21" s="2"/>
    </row>
    <row r="22" spans="1:33" ht="12" customHeight="1" x14ac:dyDescent="0.2">
      <c r="A22" s="4"/>
      <c r="B22" s="4"/>
      <c r="C22" s="43"/>
      <c r="D22" s="13"/>
      <c r="E22" s="74"/>
      <c r="F22" s="74"/>
      <c r="G22" s="74"/>
      <c r="H22" s="74"/>
      <c r="I22" s="74"/>
      <c r="J22" s="74"/>
      <c r="K22" s="74"/>
      <c r="L22" s="74"/>
      <c r="M22" s="74"/>
      <c r="N22" s="74"/>
      <c r="O22" s="74"/>
      <c r="P22" s="74"/>
      <c r="Q22" s="74"/>
      <c r="R22" s="74"/>
      <c r="S22" s="74"/>
      <c r="T22" s="74"/>
      <c r="U22" s="74"/>
      <c r="V22" s="74"/>
      <c r="W22" s="74"/>
      <c r="X22" s="74"/>
      <c r="Y22" s="74"/>
      <c r="Z22" s="74"/>
      <c r="AA22" s="74"/>
      <c r="AB22" s="22"/>
      <c r="AC22" s="74"/>
      <c r="AD22" s="22"/>
      <c r="AE22" s="74"/>
      <c r="AF22" s="490"/>
      <c r="AG22" s="2"/>
    </row>
    <row r="23" spans="1:33" ht="12" customHeight="1" x14ac:dyDescent="0.2">
      <c r="A23" s="4"/>
      <c r="B23" s="4"/>
      <c r="C23" s="43"/>
      <c r="D23" s="13"/>
      <c r="E23" s="74"/>
      <c r="F23" s="74"/>
      <c r="G23" s="74"/>
      <c r="H23" s="74"/>
      <c r="I23" s="74"/>
      <c r="J23" s="74"/>
      <c r="K23" s="74"/>
      <c r="L23" s="74"/>
      <c r="M23" s="74"/>
      <c r="N23" s="74"/>
      <c r="O23" s="74"/>
      <c r="P23" s="74"/>
      <c r="Q23" s="74"/>
      <c r="R23" s="74"/>
      <c r="S23" s="74"/>
      <c r="T23" s="74"/>
      <c r="U23" s="74"/>
      <c r="V23" s="74"/>
      <c r="W23" s="74"/>
      <c r="X23" s="74"/>
      <c r="Y23" s="74"/>
      <c r="Z23" s="74"/>
      <c r="AA23" s="74"/>
      <c r="AB23" s="22"/>
      <c r="AC23" s="74"/>
      <c r="AD23" s="22"/>
      <c r="AE23" s="74"/>
      <c r="AF23" s="490"/>
      <c r="AG23" s="2"/>
    </row>
    <row r="24" spans="1:33" ht="12" customHeight="1" x14ac:dyDescent="0.2">
      <c r="A24" s="4"/>
      <c r="B24" s="4"/>
      <c r="C24" s="43"/>
      <c r="D24" s="13"/>
      <c r="E24" s="74"/>
      <c r="F24" s="74"/>
      <c r="G24" s="74"/>
      <c r="H24" s="74"/>
      <c r="I24" s="74"/>
      <c r="J24" s="74"/>
      <c r="K24" s="74"/>
      <c r="L24" s="74"/>
      <c r="M24" s="74"/>
      <c r="N24" s="74"/>
      <c r="O24" s="74"/>
      <c r="P24" s="74"/>
      <c r="Q24" s="74"/>
      <c r="R24" s="74"/>
      <c r="S24" s="74"/>
      <c r="T24" s="74"/>
      <c r="U24" s="74"/>
      <c r="V24" s="74"/>
      <c r="W24" s="74"/>
      <c r="X24" s="74"/>
      <c r="Y24" s="74"/>
      <c r="Z24" s="74"/>
      <c r="AA24" s="74"/>
      <c r="AB24" s="22"/>
      <c r="AC24" s="74"/>
      <c r="AD24" s="22"/>
      <c r="AE24" s="74"/>
      <c r="AF24" s="490"/>
      <c r="AG24" s="2"/>
    </row>
    <row r="25" spans="1:33" ht="12" customHeight="1" x14ac:dyDescent="0.2">
      <c r="A25" s="4"/>
      <c r="B25" s="4"/>
      <c r="C25" s="43"/>
      <c r="D25" s="13"/>
      <c r="E25" s="74"/>
      <c r="F25" s="74"/>
      <c r="G25" s="74"/>
      <c r="H25" s="74"/>
      <c r="I25" s="74"/>
      <c r="J25" s="74"/>
      <c r="K25" s="74"/>
      <c r="L25" s="74"/>
      <c r="M25" s="74"/>
      <c r="N25" s="74"/>
      <c r="O25" s="74"/>
      <c r="P25" s="74"/>
      <c r="Q25" s="74"/>
      <c r="R25" s="74"/>
      <c r="S25" s="74"/>
      <c r="T25" s="74"/>
      <c r="U25" s="74"/>
      <c r="V25" s="74"/>
      <c r="W25" s="74"/>
      <c r="X25" s="74"/>
      <c r="Y25" s="74"/>
      <c r="Z25" s="74"/>
      <c r="AA25" s="74"/>
      <c r="AB25" s="22"/>
      <c r="AC25" s="74"/>
      <c r="AD25" s="22"/>
      <c r="AE25" s="74"/>
      <c r="AF25" s="490"/>
      <c r="AG25" s="2"/>
    </row>
    <row r="26" spans="1:33" ht="12" customHeight="1" x14ac:dyDescent="0.2">
      <c r="A26" s="4"/>
      <c r="B26" s="4"/>
      <c r="C26" s="43"/>
      <c r="D26" s="13"/>
      <c r="E26" s="74"/>
      <c r="F26" s="74"/>
      <c r="G26" s="74"/>
      <c r="H26" s="74"/>
      <c r="I26" s="74"/>
      <c r="J26" s="74"/>
      <c r="K26" s="74"/>
      <c r="L26" s="74"/>
      <c r="M26" s="74"/>
      <c r="N26" s="74"/>
      <c r="O26" s="74"/>
      <c r="P26" s="74"/>
      <c r="Q26" s="74"/>
      <c r="R26" s="74"/>
      <c r="S26" s="74"/>
      <c r="T26" s="74"/>
      <c r="U26" s="74"/>
      <c r="V26" s="74"/>
      <c r="W26" s="74"/>
      <c r="X26" s="74"/>
      <c r="Y26" s="74"/>
      <c r="Z26" s="74"/>
      <c r="AA26" s="74"/>
      <c r="AB26" s="22"/>
      <c r="AC26" s="74"/>
      <c r="AD26" s="22"/>
      <c r="AE26" s="74"/>
      <c r="AF26" s="490"/>
      <c r="AG26" s="2"/>
    </row>
    <row r="27" spans="1:33" ht="12" customHeight="1" x14ac:dyDescent="0.2">
      <c r="A27" s="4"/>
      <c r="B27" s="4"/>
      <c r="C27" s="43"/>
      <c r="D27" s="13"/>
      <c r="E27" s="74"/>
      <c r="F27" s="74"/>
      <c r="G27" s="74"/>
      <c r="H27" s="74"/>
      <c r="I27" s="74"/>
      <c r="J27" s="74"/>
      <c r="K27" s="74"/>
      <c r="L27" s="74"/>
      <c r="M27" s="74"/>
      <c r="N27" s="74"/>
      <c r="O27" s="74"/>
      <c r="P27" s="74"/>
      <c r="Q27" s="74"/>
      <c r="R27" s="74"/>
      <c r="S27" s="74"/>
      <c r="T27" s="74"/>
      <c r="U27" s="74"/>
      <c r="V27" s="74"/>
      <c r="W27" s="74"/>
      <c r="X27" s="74"/>
      <c r="Y27" s="74"/>
      <c r="Z27" s="74"/>
      <c r="AA27" s="74"/>
      <c r="AB27" s="22"/>
      <c r="AC27" s="74"/>
      <c r="AD27" s="22"/>
      <c r="AE27" s="74"/>
      <c r="AF27" s="490"/>
      <c r="AG27" s="2"/>
    </row>
    <row r="28" spans="1:33" ht="12" customHeight="1" x14ac:dyDescent="0.2">
      <c r="A28" s="4"/>
      <c r="B28" s="4"/>
      <c r="C28" s="43"/>
      <c r="D28" s="13"/>
      <c r="E28" s="74"/>
      <c r="F28" s="74"/>
      <c r="G28" s="74"/>
      <c r="H28" s="74"/>
      <c r="I28" s="74"/>
      <c r="J28" s="74"/>
      <c r="K28" s="74"/>
      <c r="L28" s="74"/>
      <c r="M28" s="74"/>
      <c r="N28" s="74"/>
      <c r="O28" s="74"/>
      <c r="P28" s="74"/>
      <c r="Q28" s="74"/>
      <c r="R28" s="74"/>
      <c r="S28" s="74"/>
      <c r="T28" s="74"/>
      <c r="U28" s="74"/>
      <c r="V28" s="74"/>
      <c r="W28" s="74"/>
      <c r="X28" s="74"/>
      <c r="Y28" s="74"/>
      <c r="Z28" s="74"/>
      <c r="AA28" s="74"/>
      <c r="AB28" s="22"/>
      <c r="AC28" s="74"/>
      <c r="AD28" s="22"/>
      <c r="AE28" s="74"/>
      <c r="AF28" s="490"/>
      <c r="AG28" s="2"/>
    </row>
    <row r="29" spans="1:33" ht="6" customHeight="1" x14ac:dyDescent="0.2">
      <c r="A29" s="4"/>
      <c r="B29" s="4"/>
      <c r="C29" s="43"/>
      <c r="D29" s="13"/>
      <c r="E29" s="13"/>
      <c r="F29" s="13"/>
      <c r="G29" s="13"/>
      <c r="H29" s="13"/>
      <c r="I29" s="13"/>
      <c r="J29" s="13"/>
      <c r="K29" s="13"/>
      <c r="L29" s="13"/>
      <c r="M29" s="13"/>
      <c r="N29" s="13"/>
      <c r="O29" s="13"/>
      <c r="P29" s="13"/>
      <c r="Q29" s="13"/>
      <c r="R29" s="11"/>
      <c r="S29" s="11"/>
      <c r="T29" s="11"/>
      <c r="U29" s="11"/>
      <c r="V29" s="19"/>
      <c r="W29" s="11"/>
      <c r="X29" s="11"/>
      <c r="Y29" s="11"/>
      <c r="Z29" s="11"/>
      <c r="AA29" s="11"/>
      <c r="AB29" s="11"/>
      <c r="AC29" s="11"/>
      <c r="AD29" s="11"/>
      <c r="AE29" s="11"/>
      <c r="AF29" s="490"/>
      <c r="AG29" s="2"/>
    </row>
    <row r="30" spans="1:33" ht="6" customHeight="1" x14ac:dyDescent="0.2">
      <c r="A30" s="4"/>
      <c r="B30" s="4"/>
      <c r="C30" s="52"/>
      <c r="D30" s="13"/>
      <c r="E30" s="13"/>
      <c r="F30" s="13"/>
      <c r="G30" s="13"/>
      <c r="H30" s="13"/>
      <c r="I30" s="13"/>
      <c r="J30" s="13"/>
      <c r="K30" s="13"/>
      <c r="L30" s="13"/>
      <c r="M30" s="13"/>
      <c r="N30" s="13"/>
      <c r="O30" s="13"/>
      <c r="P30" s="13"/>
      <c r="Q30" s="13"/>
      <c r="R30" s="11"/>
      <c r="S30" s="11"/>
      <c r="T30" s="11"/>
      <c r="U30" s="11"/>
      <c r="V30" s="19"/>
      <c r="W30" s="11"/>
      <c r="X30" s="11"/>
      <c r="Y30" s="11"/>
      <c r="Z30" s="11"/>
      <c r="AA30" s="11"/>
      <c r="AB30" s="11"/>
      <c r="AC30" s="11"/>
      <c r="AD30" s="11"/>
      <c r="AE30" s="11"/>
      <c r="AF30" s="490"/>
      <c r="AG30" s="2"/>
    </row>
    <row r="31" spans="1:33" ht="9" customHeight="1" x14ac:dyDescent="0.2">
      <c r="A31" s="4"/>
      <c r="B31" s="4"/>
      <c r="C31" s="49"/>
      <c r="D31" s="49"/>
      <c r="E31" s="49"/>
      <c r="F31" s="49"/>
      <c r="G31" s="49"/>
      <c r="H31" s="49"/>
      <c r="I31" s="49"/>
      <c r="J31" s="13"/>
      <c r="K31" s="13"/>
      <c r="L31" s="13"/>
      <c r="M31" s="13"/>
      <c r="N31" s="13"/>
      <c r="O31" s="13"/>
      <c r="P31" s="13"/>
      <c r="Q31" s="13"/>
      <c r="R31" s="11"/>
      <c r="S31" s="11"/>
      <c r="T31" s="11"/>
      <c r="U31" s="11"/>
      <c r="V31" s="19"/>
      <c r="W31" s="11"/>
      <c r="X31" s="11"/>
      <c r="Y31" s="11"/>
      <c r="Z31" s="11"/>
      <c r="AA31" s="11"/>
      <c r="AB31" s="11"/>
      <c r="AC31" s="11"/>
      <c r="AD31" s="11"/>
      <c r="AE31" s="11"/>
      <c r="AF31" s="490"/>
      <c r="AG31" s="2"/>
    </row>
    <row r="32" spans="1:33" ht="12.75" customHeight="1" x14ac:dyDescent="0.2">
      <c r="A32" s="4"/>
      <c r="B32" s="4"/>
      <c r="C32" s="43"/>
      <c r="D32" s="13"/>
      <c r="E32" s="13"/>
      <c r="F32" s="13"/>
      <c r="G32" s="13"/>
      <c r="H32" s="13"/>
      <c r="I32" s="13"/>
      <c r="J32" s="13"/>
      <c r="K32" s="13"/>
      <c r="L32" s="13"/>
      <c r="M32" s="13"/>
      <c r="N32" s="13"/>
      <c r="O32" s="13"/>
      <c r="P32" s="13"/>
      <c r="Q32" s="13"/>
      <c r="R32" s="11"/>
      <c r="S32" s="11"/>
      <c r="T32" s="11"/>
      <c r="U32" s="11"/>
      <c r="V32" s="19"/>
      <c r="W32" s="11"/>
      <c r="X32" s="11"/>
      <c r="Y32" s="11"/>
      <c r="Z32" s="11"/>
      <c r="AA32" s="11"/>
      <c r="AB32" s="11"/>
      <c r="AC32" s="11"/>
      <c r="AD32" s="11"/>
      <c r="AE32" s="11"/>
      <c r="AF32" s="490"/>
      <c r="AG32" s="2"/>
    </row>
    <row r="33" spans="1:33" ht="12.75" customHeight="1" x14ac:dyDescent="0.2">
      <c r="A33" s="4"/>
      <c r="B33" s="4"/>
      <c r="C33" s="43"/>
      <c r="D33" s="13"/>
      <c r="E33" s="13"/>
      <c r="F33" s="13"/>
      <c r="G33" s="13"/>
      <c r="H33" s="13"/>
      <c r="I33" s="13"/>
      <c r="J33" s="13"/>
      <c r="K33" s="13"/>
      <c r="L33" s="13"/>
      <c r="M33" s="13"/>
      <c r="N33" s="13"/>
      <c r="O33" s="13"/>
      <c r="P33" s="13"/>
      <c r="Q33" s="13"/>
      <c r="R33" s="11"/>
      <c r="S33" s="11"/>
      <c r="T33" s="11"/>
      <c r="U33" s="11"/>
      <c r="V33" s="19"/>
      <c r="W33" s="11"/>
      <c r="X33" s="11"/>
      <c r="Y33" s="11"/>
      <c r="Z33" s="11"/>
      <c r="AA33" s="11"/>
      <c r="AB33" s="11"/>
      <c r="AC33" s="11"/>
      <c r="AD33" s="11"/>
      <c r="AE33" s="11"/>
      <c r="AF33" s="490"/>
      <c r="AG33" s="2"/>
    </row>
    <row r="34" spans="1:33" ht="15.75" customHeight="1" x14ac:dyDescent="0.2">
      <c r="A34" s="4"/>
      <c r="B34" s="4"/>
      <c r="C34" s="43"/>
      <c r="D34" s="13"/>
      <c r="E34" s="13"/>
      <c r="F34" s="13"/>
      <c r="G34" s="13"/>
      <c r="H34" s="13"/>
      <c r="I34" s="13"/>
      <c r="J34" s="13"/>
      <c r="K34" s="13"/>
      <c r="L34" s="13"/>
      <c r="M34" s="13"/>
      <c r="N34" s="13"/>
      <c r="O34" s="13"/>
      <c r="P34" s="13"/>
      <c r="Q34" s="13"/>
      <c r="R34" s="11"/>
      <c r="S34" s="11"/>
      <c r="T34" s="11"/>
      <c r="U34" s="11"/>
      <c r="V34" s="19"/>
      <c r="W34" s="11"/>
      <c r="X34" s="11"/>
      <c r="Y34" s="11"/>
      <c r="Z34" s="11"/>
      <c r="AA34" s="11"/>
      <c r="AB34" s="11"/>
      <c r="AC34" s="11"/>
      <c r="AD34" s="11"/>
      <c r="AE34" s="11"/>
      <c r="AF34" s="490"/>
      <c r="AG34" s="2"/>
    </row>
    <row r="35" spans="1:33" ht="20.25" customHeight="1" x14ac:dyDescent="0.2">
      <c r="A35" s="4"/>
      <c r="B35" s="4"/>
      <c r="C35" s="43"/>
      <c r="D35" s="13"/>
      <c r="E35" s="13"/>
      <c r="F35" s="13"/>
      <c r="G35" s="13"/>
      <c r="H35" s="13"/>
      <c r="I35" s="13"/>
      <c r="J35" s="13"/>
      <c r="K35" s="13"/>
      <c r="L35" s="13"/>
      <c r="M35" s="13"/>
      <c r="N35" s="13"/>
      <c r="O35" s="13"/>
      <c r="P35" s="13"/>
      <c r="Q35" s="13"/>
      <c r="R35" s="11"/>
      <c r="S35" s="11"/>
      <c r="T35" s="11"/>
      <c r="U35" s="11"/>
      <c r="V35" s="19"/>
      <c r="W35" s="11"/>
      <c r="X35" s="11"/>
      <c r="Y35" s="11"/>
      <c r="Z35" s="11"/>
      <c r="AA35" s="11"/>
      <c r="AB35" s="11"/>
      <c r="AC35" s="11"/>
      <c r="AD35" s="11"/>
      <c r="AE35" s="11"/>
      <c r="AF35" s="490"/>
      <c r="AG35" s="2"/>
    </row>
    <row r="36" spans="1:33" ht="15.75" customHeight="1" x14ac:dyDescent="0.2">
      <c r="A36" s="4"/>
      <c r="B36" s="4"/>
      <c r="C36" s="43"/>
      <c r="D36" s="13"/>
      <c r="E36" s="13"/>
      <c r="F36" s="13"/>
      <c r="G36" s="13"/>
      <c r="H36" s="13"/>
      <c r="I36" s="13"/>
      <c r="J36" s="13"/>
      <c r="K36" s="13"/>
      <c r="L36" s="13"/>
      <c r="M36" s="13"/>
      <c r="N36" s="13"/>
      <c r="O36" s="13"/>
      <c r="P36" s="13"/>
      <c r="Q36" s="13"/>
      <c r="R36" s="11"/>
      <c r="S36" s="11"/>
      <c r="T36" s="11"/>
      <c r="U36" s="11"/>
      <c r="V36" s="19"/>
      <c r="W36" s="11"/>
      <c r="X36" s="11"/>
      <c r="Y36" s="11"/>
      <c r="Z36" s="11"/>
      <c r="AA36" s="11"/>
      <c r="AB36" s="11"/>
      <c r="AC36" s="11"/>
      <c r="AD36" s="11"/>
      <c r="AE36" s="11"/>
      <c r="AF36" s="490"/>
      <c r="AG36" s="2"/>
    </row>
    <row r="37" spans="1:33" ht="12.75" customHeight="1" x14ac:dyDescent="0.2">
      <c r="A37" s="4"/>
      <c r="B37" s="4"/>
      <c r="C37" s="43"/>
      <c r="D37" s="13"/>
      <c r="E37" s="13"/>
      <c r="F37" s="13"/>
      <c r="G37" s="13"/>
      <c r="H37" s="13"/>
      <c r="I37" s="13"/>
      <c r="J37" s="13"/>
      <c r="K37" s="13"/>
      <c r="L37" s="13"/>
      <c r="M37" s="13"/>
      <c r="N37" s="13"/>
      <c r="O37" s="13"/>
      <c r="P37" s="13"/>
      <c r="Q37" s="13"/>
      <c r="R37" s="11"/>
      <c r="S37" s="11"/>
      <c r="T37" s="11"/>
      <c r="U37" s="11"/>
      <c r="V37" s="19"/>
      <c r="W37" s="11"/>
      <c r="X37" s="11"/>
      <c r="Y37" s="11"/>
      <c r="Z37" s="11"/>
      <c r="AA37" s="11"/>
      <c r="AB37" s="11"/>
      <c r="AC37" s="11"/>
      <c r="AD37" s="11"/>
      <c r="AE37" s="11"/>
      <c r="AF37" s="490"/>
      <c r="AG37" s="2"/>
    </row>
    <row r="38" spans="1:33" ht="12" customHeight="1" x14ac:dyDescent="0.2">
      <c r="A38" s="4"/>
      <c r="B38" s="4"/>
      <c r="C38" s="43"/>
      <c r="D38" s="13"/>
      <c r="E38" s="13"/>
      <c r="F38" s="13"/>
      <c r="G38" s="13"/>
      <c r="H38" s="13"/>
      <c r="I38" s="13"/>
      <c r="J38" s="13"/>
      <c r="K38" s="13"/>
      <c r="L38" s="13"/>
      <c r="M38" s="13"/>
      <c r="N38" s="13"/>
      <c r="O38" s="13"/>
      <c r="P38" s="13"/>
      <c r="Q38" s="13"/>
      <c r="R38" s="11"/>
      <c r="S38" s="11"/>
      <c r="T38" s="11"/>
      <c r="U38" s="11"/>
      <c r="V38" s="19"/>
      <c r="W38" s="11"/>
      <c r="X38" s="11"/>
      <c r="Y38" s="11"/>
      <c r="Z38" s="11"/>
      <c r="AA38" s="11"/>
      <c r="AB38" s="11"/>
      <c r="AC38" s="11"/>
      <c r="AD38" s="11"/>
      <c r="AE38" s="11"/>
      <c r="AF38" s="490"/>
      <c r="AG38" s="2"/>
    </row>
    <row r="39" spans="1:33" ht="12.75" customHeight="1" x14ac:dyDescent="0.2">
      <c r="A39" s="4"/>
      <c r="B39" s="4"/>
      <c r="C39" s="43"/>
      <c r="D39" s="13"/>
      <c r="E39" s="13"/>
      <c r="F39" s="13"/>
      <c r="G39" s="13"/>
      <c r="H39" s="13"/>
      <c r="I39" s="13"/>
      <c r="J39" s="13"/>
      <c r="K39" s="13"/>
      <c r="L39" s="13"/>
      <c r="M39" s="13"/>
      <c r="N39" s="13"/>
      <c r="O39" s="13"/>
      <c r="P39" s="13"/>
      <c r="Q39" s="13"/>
      <c r="R39" s="11"/>
      <c r="S39" s="11"/>
      <c r="T39" s="11"/>
      <c r="U39" s="11"/>
      <c r="V39" s="19"/>
      <c r="W39" s="11"/>
      <c r="X39" s="11"/>
      <c r="Y39" s="11"/>
      <c r="Z39" s="11"/>
      <c r="AA39" s="11"/>
      <c r="AB39" s="11"/>
      <c r="AC39" s="11"/>
      <c r="AD39" s="11"/>
      <c r="AE39" s="11"/>
      <c r="AF39" s="490"/>
      <c r="AG39" s="2"/>
    </row>
    <row r="40" spans="1:33" ht="12.75" customHeight="1" x14ac:dyDescent="0.2">
      <c r="A40" s="4"/>
      <c r="B40" s="4"/>
      <c r="C40" s="43"/>
      <c r="D40" s="13"/>
      <c r="E40" s="13"/>
      <c r="F40" s="13"/>
      <c r="G40" s="13"/>
      <c r="H40" s="13"/>
      <c r="I40" s="13"/>
      <c r="J40" s="13"/>
      <c r="K40" s="13"/>
      <c r="L40" s="13"/>
      <c r="M40" s="13"/>
      <c r="N40" s="13"/>
      <c r="O40" s="13"/>
      <c r="P40" s="13"/>
      <c r="Q40" s="13"/>
      <c r="R40" s="11"/>
      <c r="S40" s="11"/>
      <c r="T40" s="11"/>
      <c r="U40" s="11"/>
      <c r="V40" s="19"/>
      <c r="W40" s="11"/>
      <c r="X40" s="11"/>
      <c r="Y40" s="11"/>
      <c r="Z40" s="11"/>
      <c r="AA40" s="11"/>
      <c r="AB40" s="11"/>
      <c r="AC40" s="11"/>
      <c r="AD40" s="11"/>
      <c r="AE40" s="11"/>
      <c r="AF40" s="490"/>
      <c r="AG40" s="2"/>
    </row>
    <row r="41" spans="1:33" ht="10.5" customHeight="1" x14ac:dyDescent="0.2">
      <c r="A41" s="4"/>
      <c r="B41" s="4"/>
      <c r="C41" s="43"/>
      <c r="D41" s="13"/>
      <c r="E41" s="13"/>
      <c r="F41" s="13"/>
      <c r="G41" s="13"/>
      <c r="H41" s="13"/>
      <c r="I41" s="13"/>
      <c r="J41" s="13"/>
      <c r="K41" s="13"/>
      <c r="L41" s="13"/>
      <c r="M41" s="13"/>
      <c r="N41" s="13"/>
      <c r="O41" s="13"/>
      <c r="P41" s="13"/>
      <c r="Q41" s="13"/>
      <c r="R41" s="11"/>
      <c r="S41" s="11"/>
      <c r="T41" s="11"/>
      <c r="U41" s="11"/>
      <c r="V41" s="19"/>
      <c r="W41" s="11"/>
      <c r="X41" s="11"/>
      <c r="Y41" s="11"/>
      <c r="Z41" s="11"/>
      <c r="AA41" s="11"/>
      <c r="AB41" s="11"/>
      <c r="AC41" s="11"/>
      <c r="AD41" s="11"/>
      <c r="AE41" s="11"/>
      <c r="AF41" s="490"/>
      <c r="AG41" s="2"/>
    </row>
    <row r="42" spans="1:33" ht="19.5" customHeight="1" x14ac:dyDescent="0.2">
      <c r="A42" s="4"/>
      <c r="B42" s="4"/>
      <c r="C42" s="4"/>
      <c r="D42" s="4"/>
      <c r="E42" s="4"/>
      <c r="F42" s="4"/>
      <c r="G42" s="4"/>
      <c r="H42" s="4"/>
      <c r="I42" s="4"/>
      <c r="J42" s="4"/>
      <c r="K42" s="4"/>
      <c r="L42" s="4"/>
      <c r="M42" s="4"/>
      <c r="N42" s="4"/>
      <c r="O42" s="4"/>
      <c r="P42" s="4"/>
      <c r="Q42" s="4"/>
      <c r="R42" s="54"/>
      <c r="S42" s="54"/>
      <c r="T42" s="4"/>
      <c r="U42" s="4"/>
      <c r="V42" s="4"/>
      <c r="W42" s="4"/>
      <c r="X42" s="4"/>
      <c r="Y42" s="4"/>
      <c r="Z42" s="4"/>
      <c r="AA42" s="4"/>
      <c r="AB42" s="17"/>
      <c r="AC42" s="4"/>
      <c r="AD42" s="17"/>
      <c r="AE42" s="4"/>
      <c r="AF42" s="490"/>
      <c r="AG42" s="2"/>
    </row>
    <row r="43" spans="1:33" ht="9" customHeight="1" x14ac:dyDescent="0.2">
      <c r="A43" s="4"/>
      <c r="B43" s="4"/>
      <c r="C43" s="77"/>
      <c r="D43" s="71"/>
      <c r="E43" s="71"/>
      <c r="F43" s="71"/>
      <c r="G43" s="71"/>
      <c r="H43" s="71"/>
      <c r="I43" s="71"/>
      <c r="J43" s="71"/>
      <c r="K43" s="71"/>
      <c r="L43" s="71"/>
      <c r="M43" s="71"/>
      <c r="N43" s="71"/>
      <c r="O43" s="71"/>
      <c r="P43" s="71"/>
      <c r="Q43" s="71"/>
      <c r="R43" s="78"/>
      <c r="S43" s="78"/>
      <c r="T43" s="78"/>
      <c r="U43" s="78"/>
      <c r="V43" s="78"/>
      <c r="W43" s="78"/>
      <c r="X43" s="78"/>
      <c r="Y43" s="78"/>
      <c r="Z43" s="78"/>
      <c r="AA43" s="78"/>
      <c r="AB43" s="78"/>
      <c r="AC43" s="78"/>
      <c r="AD43" s="78"/>
      <c r="AE43" s="78"/>
      <c r="AF43" s="490"/>
      <c r="AG43" s="2"/>
    </row>
    <row r="44" spans="1:33" ht="3.75" customHeight="1" x14ac:dyDescent="0.2">
      <c r="A44" s="4"/>
      <c r="B44" s="4"/>
      <c r="C44" s="8"/>
      <c r="D44" s="8"/>
      <c r="E44" s="8"/>
      <c r="F44" s="8"/>
      <c r="G44" s="8"/>
      <c r="H44" s="8"/>
      <c r="I44" s="8"/>
      <c r="J44" s="8"/>
      <c r="K44" s="8"/>
      <c r="L44" s="8"/>
      <c r="M44" s="8"/>
      <c r="N44" s="8"/>
      <c r="O44" s="8"/>
      <c r="P44" s="8"/>
      <c r="Q44" s="8"/>
      <c r="R44" s="3"/>
      <c r="S44" s="3"/>
      <c r="T44" s="3"/>
      <c r="U44" s="3"/>
      <c r="V44" s="3"/>
      <c r="W44" s="3"/>
      <c r="X44" s="3"/>
      <c r="Y44" s="3"/>
      <c r="Z44" s="3"/>
      <c r="AA44" s="3"/>
      <c r="AB44" s="3"/>
      <c r="AC44" s="3"/>
      <c r="AD44" s="3"/>
      <c r="AE44" s="3"/>
      <c r="AF44" s="490"/>
      <c r="AG44" s="2"/>
    </row>
    <row r="45" spans="1:33" ht="11.25" customHeight="1" x14ac:dyDescent="0.2">
      <c r="A45" s="4"/>
      <c r="B45" s="4"/>
      <c r="C45" s="8"/>
      <c r="D45" s="8"/>
      <c r="E45" s="10"/>
      <c r="F45" s="1666"/>
      <c r="G45" s="1666"/>
      <c r="H45" s="1666"/>
      <c r="I45" s="1666"/>
      <c r="J45" s="1666"/>
      <c r="K45" s="1666"/>
      <c r="L45" s="1666"/>
      <c r="M45" s="1666"/>
      <c r="N45" s="1666"/>
      <c r="O45" s="1666"/>
      <c r="P45" s="1666"/>
      <c r="Q45" s="1666"/>
      <c r="R45" s="1666"/>
      <c r="S45" s="1666"/>
      <c r="T45" s="1666"/>
      <c r="U45" s="1666"/>
      <c r="V45" s="1666"/>
      <c r="W45" s="10"/>
      <c r="X45" s="1666"/>
      <c r="Y45" s="1666"/>
      <c r="Z45" s="1666"/>
      <c r="AA45" s="1666"/>
      <c r="AB45" s="1666"/>
      <c r="AC45" s="1666"/>
      <c r="AD45" s="1666"/>
      <c r="AE45" s="10"/>
      <c r="AF45" s="208"/>
      <c r="AG45" s="2"/>
    </row>
    <row r="46" spans="1:33" ht="12.75" customHeight="1" x14ac:dyDescent="0.2">
      <c r="A46" s="4"/>
      <c r="B46" s="4"/>
      <c r="C46" s="8"/>
      <c r="D46" s="8"/>
      <c r="E46" s="10"/>
      <c r="F46" s="10"/>
      <c r="G46" s="10"/>
      <c r="H46" s="10"/>
      <c r="I46" s="10"/>
      <c r="J46" s="10"/>
      <c r="K46" s="10"/>
      <c r="L46" s="10"/>
      <c r="M46" s="10"/>
      <c r="N46" s="10"/>
      <c r="O46" s="10"/>
      <c r="P46" s="10"/>
      <c r="Q46" s="10"/>
      <c r="R46" s="10"/>
      <c r="S46" s="10"/>
      <c r="T46" s="10"/>
      <c r="U46" s="10"/>
      <c r="V46" s="10"/>
      <c r="W46" s="10"/>
      <c r="X46" s="10"/>
      <c r="Y46" s="10"/>
      <c r="Z46" s="10"/>
      <c r="AA46" s="10"/>
      <c r="AB46" s="10"/>
      <c r="AC46" s="10"/>
      <c r="AD46" s="10"/>
      <c r="AE46" s="10"/>
      <c r="AF46" s="490"/>
      <c r="AG46" s="2"/>
    </row>
    <row r="47" spans="1:33" ht="6" customHeight="1" x14ac:dyDescent="0.2">
      <c r="A47" s="4"/>
      <c r="B47" s="4"/>
      <c r="C47" s="8"/>
      <c r="D47" s="8"/>
      <c r="E47" s="10"/>
      <c r="F47" s="10"/>
      <c r="G47" s="10"/>
      <c r="H47" s="10"/>
      <c r="I47" s="10"/>
      <c r="J47" s="10"/>
      <c r="K47" s="10"/>
      <c r="L47" s="10"/>
      <c r="M47" s="10"/>
      <c r="N47" s="10"/>
      <c r="O47" s="10"/>
      <c r="P47" s="10"/>
      <c r="Q47" s="10"/>
      <c r="R47" s="10"/>
      <c r="S47" s="10"/>
      <c r="T47" s="10"/>
      <c r="U47" s="10"/>
      <c r="V47" s="10"/>
      <c r="W47" s="10"/>
      <c r="X47" s="10"/>
      <c r="Y47" s="10"/>
      <c r="Z47" s="10"/>
      <c r="AA47" s="10"/>
      <c r="AB47" s="10"/>
      <c r="AC47" s="10"/>
      <c r="AD47" s="10"/>
      <c r="AE47" s="10"/>
      <c r="AF47" s="490"/>
      <c r="AG47" s="2"/>
    </row>
    <row r="48" spans="1:33" s="50" customFormat="1" ht="12" customHeight="1" x14ac:dyDescent="0.2">
      <c r="A48" s="48"/>
      <c r="B48" s="48"/>
      <c r="C48" s="55"/>
      <c r="D48" s="49"/>
      <c r="E48" s="57"/>
      <c r="F48" s="57"/>
      <c r="G48" s="57"/>
      <c r="H48" s="57"/>
      <c r="I48" s="57"/>
      <c r="J48" s="57"/>
      <c r="K48" s="57"/>
      <c r="L48" s="57"/>
      <c r="M48" s="57"/>
      <c r="N48" s="57"/>
      <c r="O48" s="57"/>
      <c r="P48" s="57"/>
      <c r="Q48" s="57"/>
      <c r="R48" s="57"/>
      <c r="S48" s="57"/>
      <c r="T48" s="57"/>
      <c r="U48" s="57"/>
      <c r="V48" s="57"/>
      <c r="W48" s="57"/>
      <c r="X48" s="57"/>
      <c r="Y48" s="57"/>
      <c r="Z48" s="57"/>
      <c r="AA48" s="57"/>
      <c r="AB48" s="57"/>
      <c r="AC48" s="57"/>
      <c r="AD48" s="57"/>
      <c r="AE48" s="57"/>
      <c r="AF48" s="1098"/>
      <c r="AG48" s="47"/>
    </row>
    <row r="49" spans="1:33" ht="10.5" customHeight="1" x14ac:dyDescent="0.2">
      <c r="A49" s="4"/>
      <c r="B49" s="4"/>
      <c r="C49" s="43"/>
      <c r="D49" s="13"/>
      <c r="E49" s="74"/>
      <c r="F49" s="63"/>
      <c r="G49" s="63"/>
      <c r="H49" s="63"/>
      <c r="I49" s="63"/>
      <c r="J49" s="63"/>
      <c r="K49" s="63"/>
      <c r="L49" s="63"/>
      <c r="M49" s="63"/>
      <c r="N49" s="63"/>
      <c r="O49" s="63"/>
      <c r="P49" s="63"/>
      <c r="Q49" s="63"/>
      <c r="R49" s="63"/>
      <c r="S49" s="63"/>
      <c r="T49" s="63"/>
      <c r="U49" s="63"/>
      <c r="V49" s="63"/>
      <c r="W49" s="63"/>
      <c r="X49" s="63"/>
      <c r="Y49" s="63"/>
      <c r="Z49" s="63"/>
      <c r="AA49" s="63"/>
      <c r="AB49" s="63"/>
      <c r="AC49" s="63"/>
      <c r="AD49" s="63"/>
      <c r="AE49" s="74"/>
      <c r="AF49" s="490"/>
      <c r="AG49" s="2"/>
    </row>
    <row r="50" spans="1:33" ht="12" customHeight="1" x14ac:dyDescent="0.2">
      <c r="A50" s="4"/>
      <c r="B50" s="4"/>
      <c r="C50" s="43"/>
      <c r="D50" s="13"/>
      <c r="E50" s="74"/>
      <c r="F50" s="63"/>
      <c r="G50" s="63"/>
      <c r="H50" s="63"/>
      <c r="I50" s="63"/>
      <c r="J50" s="63"/>
      <c r="K50" s="63"/>
      <c r="L50" s="63"/>
      <c r="M50" s="63"/>
      <c r="N50" s="63"/>
      <c r="O50" s="63"/>
      <c r="P50" s="63"/>
      <c r="Q50" s="63"/>
      <c r="R50" s="63"/>
      <c r="S50" s="63"/>
      <c r="T50" s="63"/>
      <c r="U50" s="63"/>
      <c r="V50" s="63"/>
      <c r="W50" s="63"/>
      <c r="X50" s="63"/>
      <c r="Y50" s="63"/>
      <c r="Z50" s="63"/>
      <c r="AA50" s="63"/>
      <c r="AB50" s="63"/>
      <c r="AC50" s="63"/>
      <c r="AD50" s="63"/>
      <c r="AE50" s="74"/>
      <c r="AF50" s="490"/>
      <c r="AG50" s="2"/>
    </row>
    <row r="51" spans="1:33" ht="12" customHeight="1" x14ac:dyDescent="0.2">
      <c r="A51" s="4"/>
      <c r="B51" s="4"/>
      <c r="C51" s="43"/>
      <c r="D51" s="13"/>
      <c r="E51" s="74"/>
      <c r="F51" s="63"/>
      <c r="G51" s="63"/>
      <c r="H51" s="63"/>
      <c r="I51" s="63"/>
      <c r="J51" s="63"/>
      <c r="K51" s="63"/>
      <c r="L51" s="63"/>
      <c r="M51" s="63"/>
      <c r="N51" s="63"/>
      <c r="O51" s="63"/>
      <c r="P51" s="63"/>
      <c r="Q51" s="63"/>
      <c r="R51" s="63"/>
      <c r="S51" s="63"/>
      <c r="T51" s="63"/>
      <c r="U51" s="63"/>
      <c r="V51" s="63"/>
      <c r="W51" s="63"/>
      <c r="X51" s="63"/>
      <c r="Y51" s="63"/>
      <c r="Z51" s="63"/>
      <c r="AA51" s="63"/>
      <c r="AB51" s="63"/>
      <c r="AC51" s="63"/>
      <c r="AD51" s="63"/>
      <c r="AE51" s="74"/>
      <c r="AF51" s="490"/>
      <c r="AG51" s="2"/>
    </row>
    <row r="52" spans="1:33" ht="12" customHeight="1" x14ac:dyDescent="0.2">
      <c r="A52" s="4"/>
      <c r="B52" s="4"/>
      <c r="C52" s="43"/>
      <c r="D52" s="13"/>
      <c r="E52" s="74"/>
      <c r="F52" s="63"/>
      <c r="G52" s="63"/>
      <c r="H52" s="63"/>
      <c r="I52" s="63"/>
      <c r="J52" s="63"/>
      <c r="K52" s="63"/>
      <c r="L52" s="63"/>
      <c r="M52" s="63"/>
      <c r="N52" s="63"/>
      <c r="O52" s="63"/>
      <c r="P52" s="63"/>
      <c r="Q52" s="63"/>
      <c r="R52" s="63"/>
      <c r="S52" s="63"/>
      <c r="T52" s="63"/>
      <c r="U52" s="63"/>
      <c r="V52" s="63"/>
      <c r="W52" s="63"/>
      <c r="X52" s="63"/>
      <c r="Y52" s="63"/>
      <c r="Z52" s="63"/>
      <c r="AA52" s="63"/>
      <c r="AB52" s="63"/>
      <c r="AC52" s="63"/>
      <c r="AD52" s="63"/>
      <c r="AE52" s="74"/>
      <c r="AF52" s="490"/>
      <c r="AG52" s="2"/>
    </row>
    <row r="53" spans="1:33" ht="12" customHeight="1" x14ac:dyDescent="0.2">
      <c r="A53" s="4"/>
      <c r="B53" s="4"/>
      <c r="C53" s="43"/>
      <c r="D53" s="13"/>
      <c r="E53" s="74"/>
      <c r="F53" s="63"/>
      <c r="G53" s="63"/>
      <c r="H53" s="63"/>
      <c r="I53" s="63"/>
      <c r="J53" s="63"/>
      <c r="K53" s="63"/>
      <c r="L53" s="63"/>
      <c r="M53" s="63"/>
      <c r="N53" s="63"/>
      <c r="O53" s="63"/>
      <c r="P53" s="63"/>
      <c r="Q53" s="63"/>
      <c r="R53" s="63"/>
      <c r="S53" s="63"/>
      <c r="T53" s="63"/>
      <c r="U53" s="63"/>
      <c r="V53" s="63"/>
      <c r="W53" s="63"/>
      <c r="X53" s="63"/>
      <c r="Y53" s="63"/>
      <c r="Z53" s="63"/>
      <c r="AA53" s="63"/>
      <c r="AB53" s="63"/>
      <c r="AC53" s="63"/>
      <c r="AD53" s="63"/>
      <c r="AE53" s="74"/>
      <c r="AF53" s="490"/>
      <c r="AG53" s="2"/>
    </row>
    <row r="54" spans="1:33" ht="12" customHeight="1" x14ac:dyDescent="0.2">
      <c r="A54" s="4"/>
      <c r="B54" s="4"/>
      <c r="C54" s="43"/>
      <c r="D54" s="13"/>
      <c r="E54" s="74"/>
      <c r="F54" s="63"/>
      <c r="G54" s="63"/>
      <c r="H54" s="63"/>
      <c r="I54" s="63"/>
      <c r="J54" s="63"/>
      <c r="K54" s="63"/>
      <c r="L54" s="63"/>
      <c r="M54" s="63"/>
      <c r="N54" s="63"/>
      <c r="O54" s="63"/>
      <c r="P54" s="63"/>
      <c r="Q54" s="63"/>
      <c r="R54" s="63"/>
      <c r="S54" s="63"/>
      <c r="T54" s="63"/>
      <c r="U54" s="63"/>
      <c r="V54" s="63"/>
      <c r="W54" s="63"/>
      <c r="X54" s="63"/>
      <c r="Y54" s="63"/>
      <c r="Z54" s="63"/>
      <c r="AA54" s="63"/>
      <c r="AB54" s="63"/>
      <c r="AC54" s="63"/>
      <c r="AD54" s="63"/>
      <c r="AE54" s="74"/>
      <c r="AF54" s="490"/>
      <c r="AG54" s="2"/>
    </row>
    <row r="55" spans="1:33" ht="12" customHeight="1" x14ac:dyDescent="0.2">
      <c r="A55" s="4"/>
      <c r="B55" s="4"/>
      <c r="C55" s="43"/>
      <c r="D55" s="13"/>
      <c r="E55" s="74"/>
      <c r="F55" s="63"/>
      <c r="G55" s="63"/>
      <c r="H55" s="63"/>
      <c r="I55" s="63"/>
      <c r="J55" s="63"/>
      <c r="K55" s="63"/>
      <c r="L55" s="63"/>
      <c r="M55" s="63"/>
      <c r="N55" s="63"/>
      <c r="O55" s="63"/>
      <c r="P55" s="63"/>
      <c r="Q55" s="63"/>
      <c r="R55" s="63"/>
      <c r="S55" s="63"/>
      <c r="T55" s="63"/>
      <c r="U55" s="63"/>
      <c r="V55" s="63"/>
      <c r="W55" s="63"/>
      <c r="X55" s="63"/>
      <c r="Y55" s="63"/>
      <c r="Z55" s="63"/>
      <c r="AA55" s="63"/>
      <c r="AB55" s="63"/>
      <c r="AC55" s="63"/>
      <c r="AD55" s="63"/>
      <c r="AE55" s="74"/>
      <c r="AF55" s="490"/>
      <c r="AG55" s="2"/>
    </row>
    <row r="56" spans="1:33" ht="12" customHeight="1" x14ac:dyDescent="0.2">
      <c r="A56" s="4"/>
      <c r="B56" s="4"/>
      <c r="C56" s="43"/>
      <c r="D56" s="13"/>
      <c r="E56" s="74"/>
      <c r="F56" s="63"/>
      <c r="G56" s="63"/>
      <c r="H56" s="63"/>
      <c r="I56" s="63"/>
      <c r="J56" s="63"/>
      <c r="K56" s="63"/>
      <c r="L56" s="63"/>
      <c r="M56" s="63"/>
      <c r="N56" s="63"/>
      <c r="O56" s="63"/>
      <c r="P56" s="63"/>
      <c r="Q56" s="63"/>
      <c r="R56" s="63"/>
      <c r="S56" s="63"/>
      <c r="T56" s="63"/>
      <c r="U56" s="63"/>
      <c r="V56" s="63"/>
      <c r="W56" s="63"/>
      <c r="X56" s="63"/>
      <c r="Y56" s="63"/>
      <c r="Z56" s="63"/>
      <c r="AA56" s="63"/>
      <c r="AB56" s="63"/>
      <c r="AC56" s="63"/>
      <c r="AD56" s="63"/>
      <c r="AE56" s="74"/>
      <c r="AF56" s="490"/>
      <c r="AG56" s="2"/>
    </row>
    <row r="57" spans="1:33" ht="12" customHeight="1" x14ac:dyDescent="0.2">
      <c r="A57" s="4"/>
      <c r="B57" s="4"/>
      <c r="C57" s="43"/>
      <c r="D57" s="13"/>
      <c r="E57" s="74"/>
      <c r="F57" s="63"/>
      <c r="G57" s="63"/>
      <c r="H57" s="63"/>
      <c r="I57" s="63"/>
      <c r="J57" s="63"/>
      <c r="K57" s="63"/>
      <c r="L57" s="63"/>
      <c r="M57" s="63"/>
      <c r="N57" s="63"/>
      <c r="O57" s="63"/>
      <c r="P57" s="63"/>
      <c r="Q57" s="63"/>
      <c r="R57" s="63"/>
      <c r="S57" s="63"/>
      <c r="T57" s="63"/>
      <c r="U57" s="63"/>
      <c r="V57" s="63"/>
      <c r="W57" s="63"/>
      <c r="X57" s="63"/>
      <c r="Y57" s="63"/>
      <c r="Z57" s="63"/>
      <c r="AA57" s="63"/>
      <c r="AB57" s="63"/>
      <c r="AC57" s="63"/>
      <c r="AD57" s="63"/>
      <c r="AE57" s="74"/>
      <c r="AF57" s="490"/>
      <c r="AG57" s="2"/>
    </row>
    <row r="58" spans="1:33" ht="12" customHeight="1" x14ac:dyDescent="0.2">
      <c r="A58" s="4"/>
      <c r="B58" s="4"/>
      <c r="C58" s="43"/>
      <c r="D58" s="13"/>
      <c r="E58" s="74"/>
      <c r="F58" s="63"/>
      <c r="G58" s="63"/>
      <c r="H58" s="63"/>
      <c r="I58" s="63"/>
      <c r="J58" s="63"/>
      <c r="K58" s="63"/>
      <c r="L58" s="63"/>
      <c r="M58" s="63"/>
      <c r="N58" s="63"/>
      <c r="O58" s="63"/>
      <c r="P58" s="63"/>
      <c r="Q58" s="63"/>
      <c r="R58" s="63"/>
      <c r="S58" s="63"/>
      <c r="T58" s="63"/>
      <c r="U58" s="63"/>
      <c r="V58" s="63"/>
      <c r="W58" s="63"/>
      <c r="X58" s="63"/>
      <c r="Y58" s="63"/>
      <c r="Z58" s="63"/>
      <c r="AA58" s="63"/>
      <c r="AB58" s="63"/>
      <c r="AC58" s="63"/>
      <c r="AD58" s="63"/>
      <c r="AE58" s="74"/>
      <c r="AF58" s="490"/>
      <c r="AG58" s="2"/>
    </row>
    <row r="59" spans="1:33" ht="12" customHeight="1" x14ac:dyDescent="0.2">
      <c r="A59" s="4"/>
      <c r="B59" s="4"/>
      <c r="C59" s="43"/>
      <c r="D59" s="13"/>
      <c r="E59" s="74"/>
      <c r="F59" s="63"/>
      <c r="G59" s="63"/>
      <c r="H59" s="63"/>
      <c r="I59" s="63"/>
      <c r="J59" s="63"/>
      <c r="K59" s="63"/>
      <c r="L59" s="63"/>
      <c r="M59" s="63"/>
      <c r="N59" s="63"/>
      <c r="O59" s="63"/>
      <c r="P59" s="63"/>
      <c r="Q59" s="63"/>
      <c r="R59" s="63"/>
      <c r="S59" s="63"/>
      <c r="T59" s="63"/>
      <c r="U59" s="63"/>
      <c r="V59" s="63"/>
      <c r="W59" s="63"/>
      <c r="X59" s="63"/>
      <c r="Y59" s="63"/>
      <c r="Z59" s="63"/>
      <c r="AA59" s="63"/>
      <c r="AB59" s="63"/>
      <c r="AC59" s="63"/>
      <c r="AD59" s="63"/>
      <c r="AE59" s="74"/>
      <c r="AF59" s="490"/>
      <c r="AG59" s="2"/>
    </row>
    <row r="60" spans="1:33" ht="12" customHeight="1" x14ac:dyDescent="0.2">
      <c r="A60" s="4"/>
      <c r="B60" s="4"/>
      <c r="C60" s="43"/>
      <c r="D60" s="13"/>
      <c r="E60" s="74"/>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74"/>
      <c r="AF60" s="490"/>
      <c r="AG60" s="2"/>
    </row>
    <row r="61" spans="1:33" ht="12" customHeight="1" x14ac:dyDescent="0.2">
      <c r="A61" s="4"/>
      <c r="B61" s="4"/>
      <c r="C61" s="43"/>
      <c r="D61" s="13"/>
      <c r="E61" s="74"/>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74"/>
      <c r="AF61" s="490"/>
      <c r="AG61" s="2"/>
    </row>
    <row r="62" spans="1:33" ht="12" customHeight="1" x14ac:dyDescent="0.2">
      <c r="A62" s="4"/>
      <c r="B62" s="4"/>
      <c r="C62" s="43"/>
      <c r="D62" s="13"/>
      <c r="E62" s="74"/>
      <c r="F62" s="63"/>
      <c r="G62" s="63"/>
      <c r="H62" s="63"/>
      <c r="I62" s="63"/>
      <c r="J62" s="63"/>
      <c r="K62" s="63"/>
      <c r="L62" s="63"/>
      <c r="M62" s="63"/>
      <c r="N62" s="63"/>
      <c r="O62" s="63"/>
      <c r="P62" s="63"/>
      <c r="Q62" s="63"/>
      <c r="R62" s="63"/>
      <c r="S62" s="63"/>
      <c r="T62" s="63"/>
      <c r="U62" s="63"/>
      <c r="V62" s="63"/>
      <c r="W62" s="63"/>
      <c r="X62" s="63"/>
      <c r="Y62" s="63"/>
      <c r="Z62" s="63"/>
      <c r="AA62" s="63"/>
      <c r="AB62" s="63"/>
      <c r="AC62" s="63"/>
      <c r="AD62" s="63"/>
      <c r="AE62" s="74"/>
      <c r="AF62" s="490"/>
      <c r="AG62" s="2"/>
    </row>
    <row r="63" spans="1:33" ht="12" customHeight="1" x14ac:dyDescent="0.2">
      <c r="A63" s="4"/>
      <c r="B63" s="4"/>
      <c r="C63" s="43"/>
      <c r="D63" s="13"/>
      <c r="E63" s="74"/>
      <c r="F63" s="63"/>
      <c r="G63" s="63"/>
      <c r="H63" s="63"/>
      <c r="I63" s="63"/>
      <c r="J63" s="63"/>
      <c r="K63" s="63"/>
      <c r="L63" s="63"/>
      <c r="M63" s="63"/>
      <c r="N63" s="63"/>
      <c r="O63" s="63"/>
      <c r="P63" s="63"/>
      <c r="Q63" s="63"/>
      <c r="R63" s="63"/>
      <c r="S63" s="63"/>
      <c r="T63" s="63"/>
      <c r="U63" s="63"/>
      <c r="V63" s="63"/>
      <c r="W63" s="63"/>
      <c r="X63" s="63"/>
      <c r="Y63" s="63"/>
      <c r="Z63" s="63"/>
      <c r="AA63" s="63"/>
      <c r="AB63" s="63"/>
      <c r="AC63" s="63"/>
      <c r="AD63" s="63"/>
      <c r="AE63" s="74"/>
      <c r="AF63" s="490"/>
      <c r="AG63" s="2"/>
    </row>
    <row r="64" spans="1:33" ht="12" customHeight="1" x14ac:dyDescent="0.2">
      <c r="A64" s="4"/>
      <c r="B64" s="4"/>
      <c r="C64" s="43"/>
      <c r="D64" s="13"/>
      <c r="E64" s="74"/>
      <c r="F64" s="63"/>
      <c r="G64" s="63"/>
      <c r="H64" s="63"/>
      <c r="I64" s="63"/>
      <c r="J64" s="63"/>
      <c r="K64" s="63"/>
      <c r="L64" s="63"/>
      <c r="M64" s="63"/>
      <c r="N64" s="63"/>
      <c r="O64" s="63"/>
      <c r="P64" s="63"/>
      <c r="Q64" s="63"/>
      <c r="R64" s="63"/>
      <c r="S64" s="63"/>
      <c r="T64" s="63"/>
      <c r="U64" s="63"/>
      <c r="V64" s="63"/>
      <c r="W64" s="63"/>
      <c r="X64" s="63"/>
      <c r="Y64" s="63"/>
      <c r="Z64" s="63"/>
      <c r="AA64" s="63"/>
      <c r="AB64" s="63"/>
      <c r="AC64" s="63"/>
      <c r="AD64" s="63"/>
      <c r="AE64" s="74"/>
      <c r="AF64" s="490"/>
      <c r="AG64" s="2"/>
    </row>
    <row r="65" spans="1:33" ht="12" customHeight="1" x14ac:dyDescent="0.2">
      <c r="A65" s="4"/>
      <c r="B65" s="4"/>
      <c r="C65" s="43"/>
      <c r="D65" s="13"/>
      <c r="E65" s="74"/>
      <c r="F65" s="63"/>
      <c r="G65" s="63"/>
      <c r="H65" s="63"/>
      <c r="I65" s="63"/>
      <c r="J65" s="63"/>
      <c r="K65" s="63"/>
      <c r="L65" s="63"/>
      <c r="M65" s="63"/>
      <c r="N65" s="63"/>
      <c r="O65" s="63"/>
      <c r="P65" s="63"/>
      <c r="Q65" s="63"/>
      <c r="R65" s="63"/>
      <c r="S65" s="63"/>
      <c r="T65" s="63"/>
      <c r="U65" s="63"/>
      <c r="V65" s="63"/>
      <c r="W65" s="63"/>
      <c r="X65" s="63"/>
      <c r="Y65" s="63"/>
      <c r="Z65" s="63"/>
      <c r="AA65" s="63"/>
      <c r="AB65" s="63"/>
      <c r="AC65" s="63"/>
      <c r="AD65" s="63"/>
      <c r="AE65" s="74"/>
      <c r="AF65" s="490"/>
      <c r="AG65" s="2"/>
    </row>
    <row r="66" spans="1:33" ht="12" customHeight="1" x14ac:dyDescent="0.2">
      <c r="A66" s="4"/>
      <c r="B66" s="4"/>
      <c r="C66" s="43"/>
      <c r="D66" s="13"/>
      <c r="E66" s="74"/>
      <c r="F66" s="63"/>
      <c r="G66" s="63"/>
      <c r="H66" s="63"/>
      <c r="I66" s="63"/>
      <c r="J66" s="63"/>
      <c r="K66" s="63"/>
      <c r="L66" s="63"/>
      <c r="M66" s="63"/>
      <c r="N66" s="63"/>
      <c r="O66" s="63"/>
      <c r="P66" s="63"/>
      <c r="Q66" s="63"/>
      <c r="R66" s="63"/>
      <c r="S66" s="63"/>
      <c r="T66" s="63"/>
      <c r="U66" s="63"/>
      <c r="V66" s="63"/>
      <c r="W66" s="63"/>
      <c r="X66" s="63"/>
      <c r="Y66" s="63"/>
      <c r="Z66" s="63"/>
      <c r="AA66" s="63"/>
      <c r="AB66" s="63"/>
      <c r="AC66" s="63"/>
      <c r="AD66" s="63"/>
      <c r="AE66" s="74"/>
      <c r="AF66" s="490"/>
      <c r="AG66" s="2"/>
    </row>
    <row r="67" spans="1:33" ht="12" customHeight="1" x14ac:dyDescent="0.2">
      <c r="A67" s="4"/>
      <c r="B67" s="4"/>
      <c r="C67" s="43"/>
      <c r="D67" s="13"/>
      <c r="E67" s="74"/>
      <c r="F67" s="63"/>
      <c r="G67" s="63"/>
      <c r="H67" s="63"/>
      <c r="I67" s="63"/>
      <c r="J67" s="63"/>
      <c r="K67" s="63"/>
      <c r="L67" s="63"/>
      <c r="M67" s="63"/>
      <c r="N67" s="63"/>
      <c r="O67" s="63"/>
      <c r="P67" s="63"/>
      <c r="Q67" s="63"/>
      <c r="R67" s="63"/>
      <c r="S67" s="63"/>
      <c r="T67" s="63"/>
      <c r="U67" s="63"/>
      <c r="V67" s="63"/>
      <c r="W67" s="63"/>
      <c r="X67" s="63"/>
      <c r="Y67" s="63"/>
      <c r="Z67" s="63"/>
      <c r="AA67" s="63"/>
      <c r="AB67" s="63"/>
      <c r="AC67" s="63"/>
      <c r="AD67" s="63"/>
      <c r="AE67" s="74"/>
      <c r="AF67" s="490"/>
      <c r="AG67" s="2"/>
    </row>
    <row r="68" spans="1:33" ht="12" customHeight="1" x14ac:dyDescent="0.2">
      <c r="A68" s="4"/>
      <c r="B68" s="4"/>
      <c r="C68" s="43"/>
      <c r="D68" s="13"/>
      <c r="E68" s="74"/>
      <c r="F68" s="63"/>
      <c r="G68" s="63"/>
      <c r="H68" s="63"/>
      <c r="I68" s="63"/>
      <c r="J68" s="63"/>
      <c r="K68" s="63"/>
      <c r="L68" s="63"/>
      <c r="M68" s="63"/>
      <c r="N68" s="63"/>
      <c r="O68" s="63"/>
      <c r="P68" s="63"/>
      <c r="Q68" s="63"/>
      <c r="R68" s="63"/>
      <c r="S68" s="63"/>
      <c r="T68" s="63"/>
      <c r="U68" s="63"/>
      <c r="V68" s="63"/>
      <c r="W68" s="63"/>
      <c r="X68" s="63"/>
      <c r="Y68" s="63"/>
      <c r="Z68" s="63"/>
      <c r="AA68" s="63"/>
      <c r="AB68" s="63"/>
      <c r="AC68" s="63"/>
      <c r="AD68" s="63"/>
      <c r="AE68" s="74"/>
      <c r="AF68" s="490"/>
      <c r="AG68" s="4"/>
    </row>
    <row r="69" spans="1:33" s="67" customFormat="1" ht="9" customHeight="1" x14ac:dyDescent="0.15">
      <c r="A69" s="66"/>
      <c r="B69" s="66"/>
      <c r="C69" s="69"/>
      <c r="D69" s="21"/>
      <c r="E69" s="70"/>
      <c r="F69" s="70"/>
      <c r="G69" s="70"/>
      <c r="H69" s="75"/>
      <c r="I69" s="75"/>
      <c r="J69" s="75"/>
      <c r="K69" s="75"/>
      <c r="L69" s="75"/>
      <c r="M69" s="75"/>
      <c r="N69" s="75"/>
      <c r="O69" s="75"/>
      <c r="P69" s="75"/>
      <c r="Q69" s="75"/>
      <c r="R69" s="75"/>
      <c r="S69" s="75"/>
      <c r="T69" s="75"/>
      <c r="U69" s="75"/>
      <c r="V69" s="75"/>
      <c r="W69" s="75"/>
      <c r="X69" s="75"/>
      <c r="Y69" s="75"/>
      <c r="Z69" s="75"/>
      <c r="AA69" s="75"/>
      <c r="AB69" s="75"/>
      <c r="AC69" s="75"/>
      <c r="AD69" s="75"/>
      <c r="AE69" s="75"/>
      <c r="AF69" s="326"/>
      <c r="AG69" s="66"/>
    </row>
    <row r="70" spans="1:33" ht="11.25" customHeight="1" x14ac:dyDescent="0.2">
      <c r="A70" s="4"/>
      <c r="C70" s="42"/>
      <c r="D70" s="13"/>
      <c r="E70" s="76"/>
      <c r="F70" s="76"/>
      <c r="G70" s="76"/>
      <c r="H70" s="76"/>
      <c r="I70" s="76"/>
      <c r="J70" s="76"/>
      <c r="K70" s="76"/>
      <c r="L70" s="76"/>
      <c r="M70" s="76"/>
      <c r="N70" s="76"/>
      <c r="O70" s="76"/>
      <c r="P70" s="76"/>
      <c r="Q70" s="76"/>
      <c r="R70" s="76"/>
      <c r="S70" s="76"/>
      <c r="T70" s="76"/>
      <c r="U70" s="76"/>
      <c r="V70" s="75"/>
      <c r="W70" s="76"/>
      <c r="X70" s="76"/>
      <c r="Y70" s="76"/>
      <c r="Z70" s="76"/>
      <c r="AA70" s="76"/>
      <c r="AB70" s="76"/>
      <c r="AC70" s="76"/>
      <c r="AD70" s="76"/>
      <c r="AE70" s="76"/>
      <c r="AF70" s="490"/>
      <c r="AG70" s="4"/>
    </row>
    <row r="71" spans="1:33" ht="13.5" customHeight="1" x14ac:dyDescent="0.2">
      <c r="A71" s="4"/>
      <c r="G71" s="1671"/>
      <c r="H71" s="1672"/>
      <c r="I71" s="4"/>
      <c r="J71" s="4"/>
      <c r="K71" s="4"/>
      <c r="L71" s="4"/>
      <c r="M71" s="4"/>
      <c r="N71" s="4"/>
      <c r="O71" s="4"/>
      <c r="P71" s="4"/>
      <c r="Q71" s="4"/>
      <c r="R71" s="4"/>
      <c r="S71" s="4"/>
      <c r="T71" s="4"/>
      <c r="U71" s="4"/>
      <c r="V71" s="75"/>
      <c r="W71" s="4"/>
      <c r="X71" s="4"/>
      <c r="Y71" s="4"/>
      <c r="Z71" s="1668">
        <v>43497</v>
      </c>
      <c r="AA71" s="1668"/>
      <c r="AB71" s="1668"/>
      <c r="AC71" s="1668"/>
      <c r="AD71" s="1668"/>
      <c r="AE71" s="1669"/>
      <c r="AF71" s="329">
        <v>23</v>
      </c>
      <c r="AG71" s="4"/>
    </row>
  </sheetData>
  <customSheetViews>
    <customSheetView guid="{D8E90C30-C61D-40A7-989F-8651AA8E91E2}" hiddenRows="1" topLeftCell="A34">
      <selection activeCell="EW151" sqref="EW151:FA155"/>
      <pageMargins left="0.15748031496062992" right="0.15748031496062992" top="0.19685039370078741" bottom="0.19685039370078741" header="0" footer="0"/>
      <printOptions horizontalCentered="1"/>
      <pageSetup paperSize="9" orientation="portrait" r:id="rId1"/>
      <headerFooter alignWithMargins="0"/>
    </customSheetView>
    <customSheetView guid="{5859C3A0-D6FB-40D9-B6C2-346CB5A63A0A}" hiddenRows="1" topLeftCell="A34">
      <selection activeCell="EW151" sqref="EW151:FA155"/>
      <pageMargins left="0.15748031496062992" right="0.15748031496062992" top="0.19685039370078741" bottom="0.19685039370078741" header="0" footer="0"/>
      <printOptions horizontalCentered="1"/>
      <pageSetup paperSize="9" orientation="portrait" r:id="rId2"/>
      <headerFooter alignWithMargins="0"/>
    </customSheetView>
    <customSheetView guid="{87E9DA1B-1CEB-458D-87A5-C4E38BAE485A}" showPageBreaks="1" printArea="1" hiddenRows="1" topLeftCell="A34">
      <selection activeCell="EW151" sqref="EW151:FA155"/>
      <pageMargins left="0.15748031496062992" right="0.15748031496062992" top="0.19685039370078741" bottom="0.19685039370078741" header="0" footer="0"/>
      <printOptions horizontalCentered="1"/>
      <pageSetup paperSize="9" orientation="portrait" r:id="rId3"/>
      <headerFooter alignWithMargins="0"/>
    </customSheetView>
  </customSheetViews>
  <mergeCells count="9">
    <mergeCell ref="X6:AD6"/>
    <mergeCell ref="X45:AD45"/>
    <mergeCell ref="F5:L5"/>
    <mergeCell ref="Z71:AE71"/>
    <mergeCell ref="D1:H1"/>
    <mergeCell ref="G71:H71"/>
    <mergeCell ref="B2:D2"/>
    <mergeCell ref="F45:V45"/>
    <mergeCell ref="F6:V6"/>
  </mergeCells>
  <phoneticPr fontId="9" type="noConversion"/>
  <printOptions horizontalCentered="1"/>
  <pageMargins left="0.15748031496062992" right="0.15748031496062992" top="0.19685039370078741" bottom="0.19685039370078741" header="0" footer="0"/>
  <pageSetup paperSize="9" orientation="portrait" r:id="rId4"/>
  <headerFooter alignWithMargins="0"/>
  <drawing r:id="rId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3">
    <tabColor indexed="55"/>
    <pageSetUpPr fitToPage="1"/>
  </sheetPr>
  <dimension ref="A1:AG73"/>
  <sheetViews>
    <sheetView workbookViewId="0"/>
  </sheetViews>
  <sheetFormatPr defaultRowHeight="12.75" x14ac:dyDescent="0.2"/>
  <cols>
    <col min="1" max="1" width="1" customWidth="1"/>
    <col min="2" max="2" width="2.5703125" customWidth="1"/>
    <col min="3" max="3" width="3" customWidth="1"/>
    <col min="4" max="4" width="9.85546875" customWidth="1"/>
    <col min="5" max="5" width="0.5703125" customWidth="1"/>
    <col min="6" max="6" width="5.85546875" customWidth="1"/>
    <col min="7" max="7" width="0.5703125" customWidth="1"/>
    <col min="8" max="8" width="5.85546875" customWidth="1"/>
    <col min="9" max="9" width="0.5703125" customWidth="1"/>
    <col min="10" max="10" width="5.7109375" customWidth="1"/>
    <col min="11" max="11" width="0.5703125" customWidth="1"/>
    <col min="12" max="12" width="5.5703125" customWidth="1"/>
    <col min="13" max="13" width="0.42578125" customWidth="1"/>
    <col min="14" max="14" width="5.7109375" customWidth="1"/>
    <col min="15" max="15" width="0.5703125" customWidth="1"/>
    <col min="16" max="16" width="5.7109375" customWidth="1"/>
    <col min="17" max="17" width="0.5703125" customWidth="1"/>
    <col min="18" max="18" width="5.7109375" customWidth="1"/>
    <col min="19" max="19" width="0.5703125" customWidth="1"/>
    <col min="20" max="20" width="5.7109375" customWidth="1"/>
    <col min="21" max="21" width="0.5703125" customWidth="1"/>
    <col min="22" max="22" width="5.7109375" style="53" customWidth="1"/>
    <col min="23" max="23" width="0.5703125" customWidth="1"/>
    <col min="24" max="24" width="5.5703125" customWidth="1"/>
    <col min="25" max="25" width="0.5703125" customWidth="1"/>
    <col min="26" max="26" width="5.7109375" customWidth="1"/>
    <col min="27" max="27" width="0.5703125" customWidth="1"/>
    <col min="28" max="28" width="5.7109375" customWidth="1"/>
    <col min="29" max="29" width="0.5703125" customWidth="1"/>
    <col min="30" max="30" width="5.7109375" customWidth="1"/>
    <col min="31" max="31" width="0.5703125" customWidth="1"/>
    <col min="32" max="32" width="2.5703125" style="1" customWidth="1"/>
    <col min="33" max="33" width="1" customWidth="1"/>
  </cols>
  <sheetData>
    <row r="1" spans="1:33" s="91" customFormat="1" ht="13.5" customHeight="1" x14ac:dyDescent="0.2">
      <c r="A1" s="2"/>
      <c r="B1" s="206"/>
      <c r="C1" s="206"/>
      <c r="D1" s="206"/>
      <c r="E1" s="206"/>
      <c r="F1" s="206"/>
      <c r="G1" s="207"/>
      <c r="H1" s="207"/>
      <c r="I1" s="207"/>
      <c r="J1" s="207"/>
      <c r="K1" s="207"/>
      <c r="L1" s="207"/>
      <c r="M1" s="207"/>
      <c r="N1" s="207"/>
      <c r="O1" s="207"/>
      <c r="P1" s="207"/>
      <c r="Q1" s="207"/>
      <c r="R1" s="207"/>
      <c r="S1" s="207"/>
      <c r="T1" s="207"/>
      <c r="U1" s="207"/>
      <c r="V1" s="207"/>
      <c r="W1" s="207"/>
      <c r="X1" s="1491" t="s">
        <v>308</v>
      </c>
      <c r="Y1" s="1491"/>
      <c r="Z1" s="1491"/>
      <c r="AA1" s="1491"/>
      <c r="AB1" s="1491"/>
      <c r="AC1" s="1491"/>
      <c r="AD1" s="1491"/>
      <c r="AE1" s="1491"/>
      <c r="AF1" s="1491"/>
      <c r="AG1" s="2"/>
    </row>
    <row r="2" spans="1:33" ht="6" customHeight="1" x14ac:dyDescent="0.2">
      <c r="A2" s="2"/>
      <c r="B2" s="1492"/>
      <c r="C2" s="1493"/>
      <c r="D2" s="1493"/>
      <c r="E2" s="16"/>
      <c r="F2" s="16"/>
      <c r="G2" s="16"/>
      <c r="H2" s="16"/>
      <c r="I2" s="16"/>
      <c r="J2" s="205"/>
      <c r="K2" s="205"/>
      <c r="L2" s="205"/>
      <c r="M2" s="205"/>
      <c r="N2" s="205"/>
      <c r="O2" s="205"/>
      <c r="P2" s="205"/>
      <c r="Q2" s="205"/>
      <c r="R2" s="205"/>
      <c r="S2" s="205"/>
      <c r="T2" s="205"/>
      <c r="U2" s="205"/>
      <c r="V2" s="205"/>
      <c r="W2" s="205"/>
      <c r="X2" s="205"/>
      <c r="Y2" s="205"/>
      <c r="Z2" s="4"/>
      <c r="AA2" s="4"/>
      <c r="AB2" s="4"/>
      <c r="AC2" s="4"/>
      <c r="AD2" s="4"/>
      <c r="AE2" s="4"/>
      <c r="AF2" s="4"/>
      <c r="AG2" s="4"/>
    </row>
    <row r="3" spans="1:33" ht="12" customHeight="1" x14ac:dyDescent="0.2">
      <c r="A3" s="2"/>
      <c r="B3" s="215"/>
      <c r="C3" s="4"/>
      <c r="D3" s="4"/>
      <c r="E3" s="4"/>
      <c r="F3" s="4"/>
      <c r="G3" s="4"/>
      <c r="H3" s="4"/>
      <c r="I3" s="4"/>
      <c r="J3" s="4"/>
      <c r="K3" s="4"/>
      <c r="L3" s="4"/>
      <c r="M3" s="4"/>
      <c r="N3" s="4"/>
      <c r="O3" s="4"/>
      <c r="P3" s="4"/>
      <c r="Q3" s="4"/>
      <c r="R3" s="4"/>
      <c r="S3" s="4"/>
      <c r="T3" s="4"/>
      <c r="U3" s="4"/>
      <c r="V3" s="4"/>
      <c r="W3" s="4"/>
      <c r="X3" s="4"/>
      <c r="Y3" s="4"/>
      <c r="Z3" s="4"/>
      <c r="AA3" s="4"/>
      <c r="AB3" s="17"/>
      <c r="AC3" s="4"/>
      <c r="AD3" s="17"/>
      <c r="AE3" s="4"/>
      <c r="AF3" s="4"/>
      <c r="AG3" s="4"/>
    </row>
    <row r="4" spans="1:33" s="7" customFormat="1" ht="13.5" customHeight="1" x14ac:dyDescent="0.2">
      <c r="A4" s="6"/>
      <c r="B4" s="214"/>
      <c r="C4" s="77"/>
      <c r="D4" s="71"/>
      <c r="E4" s="71"/>
      <c r="F4" s="71"/>
      <c r="G4" s="71"/>
      <c r="H4" s="71"/>
      <c r="I4" s="71"/>
      <c r="J4" s="71"/>
      <c r="K4" s="71"/>
      <c r="L4" s="71"/>
      <c r="M4" s="71"/>
      <c r="N4" s="71"/>
      <c r="O4" s="71"/>
      <c r="P4" s="71"/>
      <c r="Q4" s="71"/>
      <c r="R4" s="78"/>
      <c r="S4" s="78"/>
      <c r="T4" s="78"/>
      <c r="U4" s="78"/>
      <c r="V4" s="78"/>
      <c r="W4" s="78"/>
      <c r="X4" s="78"/>
      <c r="Y4" s="78"/>
      <c r="Z4" s="78"/>
      <c r="AA4" s="78"/>
      <c r="AB4" s="78"/>
      <c r="AC4" s="78"/>
      <c r="AD4" s="78"/>
      <c r="AE4" s="78"/>
      <c r="AF4" s="4"/>
      <c r="AG4" s="14"/>
    </row>
    <row r="5" spans="1:33" ht="3.75" customHeight="1" x14ac:dyDescent="0.2">
      <c r="A5" s="2"/>
      <c r="B5" s="215"/>
      <c r="C5" s="1049"/>
      <c r="D5" s="1049"/>
      <c r="E5" s="8"/>
      <c r="F5" s="1667"/>
      <c r="G5" s="1667"/>
      <c r="H5" s="1667"/>
      <c r="I5" s="1667"/>
      <c r="J5" s="1667"/>
      <c r="K5" s="1667"/>
      <c r="L5" s="1667"/>
      <c r="M5" s="8"/>
      <c r="N5" s="8"/>
      <c r="O5" s="8"/>
      <c r="P5" s="8"/>
      <c r="Q5" s="8"/>
      <c r="R5" s="3"/>
      <c r="S5" s="3"/>
      <c r="T5" s="3"/>
      <c r="U5" s="61"/>
      <c r="V5" s="3"/>
      <c r="W5" s="3"/>
      <c r="X5" s="3"/>
      <c r="Y5" s="3"/>
      <c r="Z5" s="3"/>
      <c r="AA5" s="3"/>
      <c r="AB5" s="3"/>
      <c r="AC5" s="3"/>
      <c r="AD5" s="3"/>
      <c r="AE5" s="3"/>
      <c r="AF5" s="4"/>
      <c r="AG5" s="4"/>
    </row>
    <row r="6" spans="1:33" ht="9.75" customHeight="1" x14ac:dyDescent="0.2">
      <c r="A6" s="2"/>
      <c r="B6" s="215"/>
      <c r="C6" s="1049"/>
      <c r="D6" s="1049"/>
      <c r="E6" s="10"/>
      <c r="F6" s="1666"/>
      <c r="G6" s="1666"/>
      <c r="H6" s="1666"/>
      <c r="I6" s="1666"/>
      <c r="J6" s="1666"/>
      <c r="K6" s="1666"/>
      <c r="L6" s="1666"/>
      <c r="M6" s="1666"/>
      <c r="N6" s="1666"/>
      <c r="O6" s="1666"/>
      <c r="P6" s="1666"/>
      <c r="Q6" s="1666"/>
      <c r="R6" s="1666"/>
      <c r="S6" s="1666"/>
      <c r="T6" s="1666"/>
      <c r="U6" s="1666"/>
      <c r="V6" s="1666"/>
      <c r="W6" s="10"/>
      <c r="X6" s="1666"/>
      <c r="Y6" s="1666"/>
      <c r="Z6" s="1666"/>
      <c r="AA6" s="1666"/>
      <c r="AB6" s="1666"/>
      <c r="AC6" s="1666"/>
      <c r="AD6" s="1666"/>
      <c r="AE6" s="10"/>
      <c r="AF6" s="4"/>
      <c r="AG6" s="4"/>
    </row>
    <row r="7" spans="1:33" ht="12.75" customHeight="1" x14ac:dyDescent="0.2">
      <c r="A7" s="2"/>
      <c r="B7" s="215"/>
      <c r="C7" s="1049"/>
      <c r="D7" s="1049"/>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1043"/>
      <c r="AG7" s="4"/>
    </row>
    <row r="8" spans="1:33" s="50" customFormat="1" ht="13.5" hidden="1" customHeight="1" x14ac:dyDescent="0.2">
      <c r="A8" s="47"/>
      <c r="B8" s="318"/>
      <c r="C8" s="1673"/>
      <c r="D8" s="1673"/>
      <c r="E8" s="56"/>
      <c r="F8" s="56"/>
      <c r="G8" s="56"/>
      <c r="H8" s="56"/>
      <c r="I8" s="56"/>
      <c r="J8" s="56"/>
      <c r="K8" s="56"/>
      <c r="L8" s="56"/>
      <c r="M8" s="56"/>
      <c r="N8" s="56"/>
      <c r="O8" s="56"/>
      <c r="P8" s="56"/>
      <c r="Q8" s="56"/>
      <c r="R8" s="56"/>
      <c r="S8" s="56"/>
      <c r="T8" s="56"/>
      <c r="U8" s="56"/>
      <c r="V8" s="56"/>
      <c r="W8" s="56"/>
      <c r="X8" s="56"/>
      <c r="Y8" s="56"/>
      <c r="Z8" s="56"/>
      <c r="AA8" s="56"/>
      <c r="AB8" s="56"/>
      <c r="AC8" s="56"/>
      <c r="AD8" s="56"/>
      <c r="AE8" s="56"/>
      <c r="AF8" s="64"/>
      <c r="AG8" s="48"/>
    </row>
    <row r="9" spans="1:33" s="50" customFormat="1" ht="6" hidden="1" customHeight="1" x14ac:dyDescent="0.2">
      <c r="A9" s="47"/>
      <c r="B9" s="318"/>
      <c r="C9" s="1050"/>
      <c r="D9" s="1050"/>
      <c r="E9" s="51"/>
      <c r="F9" s="51"/>
      <c r="G9" s="51"/>
      <c r="H9" s="51"/>
      <c r="I9" s="51"/>
      <c r="J9" s="51"/>
      <c r="K9" s="51"/>
      <c r="L9" s="51"/>
      <c r="M9" s="51"/>
      <c r="N9" s="51"/>
      <c r="O9" s="51"/>
      <c r="P9" s="51"/>
      <c r="Q9" s="51"/>
      <c r="R9" s="51"/>
      <c r="S9" s="51"/>
      <c r="T9" s="51"/>
      <c r="U9" s="51"/>
      <c r="V9" s="51"/>
      <c r="W9" s="51"/>
      <c r="X9" s="51"/>
      <c r="Y9" s="51"/>
      <c r="Z9" s="51"/>
      <c r="AA9" s="51"/>
      <c r="AB9" s="51"/>
      <c r="AC9" s="51"/>
      <c r="AD9" s="51"/>
      <c r="AE9" s="51"/>
      <c r="AF9" s="64"/>
      <c r="AG9" s="48"/>
    </row>
    <row r="10" spans="1:33" s="62" customFormat="1" ht="15" customHeight="1" x14ac:dyDescent="0.2">
      <c r="A10" s="58"/>
      <c r="B10" s="315"/>
      <c r="C10" s="59"/>
      <c r="D10" s="60"/>
      <c r="E10" s="61"/>
      <c r="F10" s="61"/>
      <c r="G10" s="61"/>
      <c r="H10" s="61"/>
      <c r="I10" s="61"/>
      <c r="J10" s="61"/>
      <c r="K10" s="61"/>
      <c r="L10" s="61"/>
      <c r="M10" s="61"/>
      <c r="N10" s="61"/>
      <c r="O10" s="61"/>
      <c r="P10" s="61"/>
      <c r="Q10" s="61"/>
      <c r="R10" s="61"/>
      <c r="S10" s="61"/>
      <c r="T10" s="61"/>
      <c r="U10" s="61"/>
      <c r="V10" s="61"/>
      <c r="W10" s="61"/>
      <c r="X10" s="61"/>
      <c r="Y10" s="61"/>
      <c r="Z10" s="61"/>
      <c r="AA10" s="61"/>
      <c r="AB10" s="61"/>
      <c r="AC10" s="61"/>
      <c r="AD10" s="61"/>
      <c r="AE10" s="61"/>
      <c r="AF10" s="73"/>
      <c r="AG10" s="79"/>
    </row>
    <row r="11" spans="1:33" ht="12" customHeight="1" x14ac:dyDescent="0.2">
      <c r="A11" s="2"/>
      <c r="B11" s="215"/>
      <c r="C11" s="94"/>
      <c r="D11" s="13"/>
      <c r="E11" s="74"/>
      <c r="F11" s="74"/>
      <c r="G11" s="74"/>
      <c r="H11" s="74"/>
      <c r="I11" s="74"/>
      <c r="J11" s="74"/>
      <c r="K11" s="74"/>
      <c r="L11" s="74"/>
      <c r="M11" s="74"/>
      <c r="N11" s="74"/>
      <c r="O11" s="74"/>
      <c r="P11" s="74"/>
      <c r="Q11" s="74"/>
      <c r="R11" s="74"/>
      <c r="S11" s="74"/>
      <c r="T11" s="74"/>
      <c r="U11" s="74"/>
      <c r="V11" s="74"/>
      <c r="W11" s="74"/>
      <c r="X11" s="74"/>
      <c r="Y11" s="74"/>
      <c r="Z11" s="74"/>
      <c r="AA11" s="74"/>
      <c r="AB11" s="22"/>
      <c r="AC11" s="74"/>
      <c r="AD11" s="22"/>
      <c r="AE11" s="74"/>
      <c r="AF11" s="1043"/>
      <c r="AG11" s="4"/>
    </row>
    <row r="12" spans="1:33" ht="12" customHeight="1" x14ac:dyDescent="0.2">
      <c r="A12" s="2"/>
      <c r="B12" s="215"/>
      <c r="C12" s="94"/>
      <c r="D12" s="13"/>
      <c r="E12" s="74"/>
      <c r="F12" s="74"/>
      <c r="G12" s="74"/>
      <c r="H12" s="74"/>
      <c r="I12" s="74"/>
      <c r="J12" s="74"/>
      <c r="K12" s="74"/>
      <c r="L12" s="74"/>
      <c r="M12" s="74"/>
      <c r="N12" s="74"/>
      <c r="O12" s="74"/>
      <c r="P12" s="74"/>
      <c r="Q12" s="74"/>
      <c r="R12" s="74"/>
      <c r="S12" s="74"/>
      <c r="T12" s="74"/>
      <c r="U12" s="74"/>
      <c r="V12" s="74"/>
      <c r="W12" s="74"/>
      <c r="X12" s="74"/>
      <c r="Y12" s="74"/>
      <c r="Z12" s="74"/>
      <c r="AA12" s="74"/>
      <c r="AB12" s="22"/>
      <c r="AC12" s="74"/>
      <c r="AD12" s="22"/>
      <c r="AE12" s="74"/>
      <c r="AF12" s="1043"/>
      <c r="AG12" s="4"/>
    </row>
    <row r="13" spans="1:33" ht="12" customHeight="1" x14ac:dyDescent="0.2">
      <c r="A13" s="2"/>
      <c r="B13" s="215"/>
      <c r="C13" s="94"/>
      <c r="D13" s="13"/>
      <c r="E13" s="74"/>
      <c r="F13" s="74"/>
      <c r="G13" s="74"/>
      <c r="H13" s="74"/>
      <c r="I13" s="74"/>
      <c r="J13" s="74"/>
      <c r="K13" s="74"/>
      <c r="L13" s="74"/>
      <c r="M13" s="74"/>
      <c r="N13" s="74"/>
      <c r="O13" s="74"/>
      <c r="P13" s="74"/>
      <c r="Q13" s="74"/>
      <c r="R13" s="74"/>
      <c r="S13" s="74"/>
      <c r="T13" s="74"/>
      <c r="U13" s="74"/>
      <c r="V13" s="74"/>
      <c r="W13" s="74"/>
      <c r="X13" s="74"/>
      <c r="Y13" s="74"/>
      <c r="Z13" s="74"/>
      <c r="AA13" s="74"/>
      <c r="AB13" s="22"/>
      <c r="AC13" s="74"/>
      <c r="AD13" s="22"/>
      <c r="AE13" s="74"/>
      <c r="AF13" s="1043"/>
      <c r="AG13" s="4"/>
    </row>
    <row r="14" spans="1:33" ht="12" customHeight="1" x14ac:dyDescent="0.2">
      <c r="A14" s="2"/>
      <c r="B14" s="215"/>
      <c r="C14" s="94"/>
      <c r="D14" s="13"/>
      <c r="E14" s="74"/>
      <c r="F14" s="74"/>
      <c r="G14" s="74"/>
      <c r="H14" s="74"/>
      <c r="I14" s="74"/>
      <c r="J14" s="74"/>
      <c r="K14" s="74"/>
      <c r="L14" s="74"/>
      <c r="M14" s="74"/>
      <c r="N14" s="74"/>
      <c r="O14" s="74"/>
      <c r="P14" s="74"/>
      <c r="Q14" s="74"/>
      <c r="R14" s="74"/>
      <c r="S14" s="74"/>
      <c r="T14" s="74"/>
      <c r="U14" s="74"/>
      <c r="V14" s="74"/>
      <c r="W14" s="74"/>
      <c r="X14" s="74"/>
      <c r="Y14" s="74"/>
      <c r="Z14" s="74"/>
      <c r="AA14" s="74"/>
      <c r="AB14" s="22"/>
      <c r="AC14" s="74"/>
      <c r="AD14" s="22"/>
      <c r="AE14" s="74"/>
      <c r="AF14" s="1043"/>
      <c r="AG14" s="4"/>
    </row>
    <row r="15" spans="1:33" ht="12" customHeight="1" x14ac:dyDescent="0.2">
      <c r="A15" s="2"/>
      <c r="B15" s="215"/>
      <c r="C15" s="94"/>
      <c r="D15" s="13"/>
      <c r="E15" s="74"/>
      <c r="F15" s="74"/>
      <c r="G15" s="74"/>
      <c r="H15" s="74"/>
      <c r="I15" s="74"/>
      <c r="J15" s="74"/>
      <c r="K15" s="74"/>
      <c r="L15" s="74"/>
      <c r="M15" s="74"/>
      <c r="N15" s="74"/>
      <c r="O15" s="74"/>
      <c r="P15" s="74"/>
      <c r="Q15" s="74"/>
      <c r="R15" s="74"/>
      <c r="S15" s="74"/>
      <c r="T15" s="74"/>
      <c r="U15" s="74"/>
      <c r="V15" s="74"/>
      <c r="W15" s="74"/>
      <c r="X15" s="74"/>
      <c r="Y15" s="74"/>
      <c r="Z15" s="74"/>
      <c r="AA15" s="74"/>
      <c r="AB15" s="22"/>
      <c r="AC15" s="74"/>
      <c r="AD15" s="22"/>
      <c r="AE15" s="74"/>
      <c r="AF15" s="1043"/>
      <c r="AG15" s="4"/>
    </row>
    <row r="16" spans="1:33" ht="12" customHeight="1" x14ac:dyDescent="0.2">
      <c r="A16" s="2"/>
      <c r="B16" s="215"/>
      <c r="C16" s="94"/>
      <c r="D16" s="13"/>
      <c r="E16" s="74"/>
      <c r="F16" s="74"/>
      <c r="G16" s="74"/>
      <c r="H16" s="74"/>
      <c r="I16" s="74"/>
      <c r="J16" s="74"/>
      <c r="K16" s="74"/>
      <c r="L16" s="74"/>
      <c r="M16" s="74"/>
      <c r="N16" s="74"/>
      <c r="O16" s="74"/>
      <c r="P16" s="74"/>
      <c r="Q16" s="74"/>
      <c r="R16" s="74"/>
      <c r="S16" s="74"/>
      <c r="T16" s="74"/>
      <c r="U16" s="74"/>
      <c r="V16" s="74"/>
      <c r="W16" s="74"/>
      <c r="X16" s="74"/>
      <c r="Y16" s="74"/>
      <c r="Z16" s="74"/>
      <c r="AA16" s="74"/>
      <c r="AB16" s="22"/>
      <c r="AC16" s="74"/>
      <c r="AD16" s="22"/>
      <c r="AE16" s="74"/>
      <c r="AF16" s="1043"/>
      <c r="AG16" s="4"/>
    </row>
    <row r="17" spans="1:33" ht="12" customHeight="1" x14ac:dyDescent="0.2">
      <c r="A17" s="2"/>
      <c r="B17" s="215"/>
      <c r="C17" s="94"/>
      <c r="D17" s="13"/>
      <c r="E17" s="74"/>
      <c r="F17" s="74"/>
      <c r="G17" s="74"/>
      <c r="H17" s="74"/>
      <c r="I17" s="74"/>
      <c r="J17" s="74"/>
      <c r="K17" s="74"/>
      <c r="L17" s="74"/>
      <c r="M17" s="74"/>
      <c r="N17" s="74"/>
      <c r="O17" s="74"/>
      <c r="P17" s="74"/>
      <c r="Q17" s="74"/>
      <c r="R17" s="74"/>
      <c r="S17" s="74"/>
      <c r="T17" s="74"/>
      <c r="U17" s="74"/>
      <c r="V17" s="74"/>
      <c r="W17" s="74"/>
      <c r="X17" s="74"/>
      <c r="Y17" s="74"/>
      <c r="Z17" s="74"/>
      <c r="AA17" s="74"/>
      <c r="AB17" s="22"/>
      <c r="AC17" s="74"/>
      <c r="AD17" s="22"/>
      <c r="AE17" s="74"/>
      <c r="AF17" s="1043"/>
      <c r="AG17" s="4"/>
    </row>
    <row r="18" spans="1:33" ht="12" customHeight="1" x14ac:dyDescent="0.2">
      <c r="A18" s="2"/>
      <c r="B18" s="215"/>
      <c r="C18" s="94"/>
      <c r="D18" s="13"/>
      <c r="E18" s="74"/>
      <c r="F18" s="74"/>
      <c r="G18" s="74"/>
      <c r="H18" s="74"/>
      <c r="I18" s="74"/>
      <c r="J18" s="74"/>
      <c r="K18" s="74"/>
      <c r="L18" s="74"/>
      <c r="M18" s="74"/>
      <c r="N18" s="74"/>
      <c r="O18" s="74"/>
      <c r="P18" s="74"/>
      <c r="Q18" s="74"/>
      <c r="R18" s="74"/>
      <c r="S18" s="74"/>
      <c r="T18" s="74"/>
      <c r="U18" s="74"/>
      <c r="V18" s="74"/>
      <c r="W18" s="74"/>
      <c r="X18" s="74"/>
      <c r="Y18" s="74"/>
      <c r="Z18" s="74"/>
      <c r="AA18" s="74"/>
      <c r="AB18" s="22"/>
      <c r="AC18" s="74"/>
      <c r="AD18" s="22"/>
      <c r="AE18" s="74"/>
      <c r="AF18" s="1043"/>
      <c r="AG18" s="4"/>
    </row>
    <row r="19" spans="1:33" ht="12" customHeight="1" x14ac:dyDescent="0.2">
      <c r="A19" s="2"/>
      <c r="B19" s="215"/>
      <c r="C19" s="94"/>
      <c r="D19" s="13"/>
      <c r="E19" s="74"/>
      <c r="F19" s="74"/>
      <c r="G19" s="74"/>
      <c r="H19" s="74"/>
      <c r="I19" s="74"/>
      <c r="J19" s="74"/>
      <c r="K19" s="74"/>
      <c r="L19" s="74"/>
      <c r="M19" s="74"/>
      <c r="N19" s="74"/>
      <c r="O19" s="74"/>
      <c r="P19" s="74"/>
      <c r="Q19" s="74"/>
      <c r="R19" s="74"/>
      <c r="S19" s="74"/>
      <c r="T19" s="74"/>
      <c r="U19" s="74"/>
      <c r="V19" s="74"/>
      <c r="W19" s="74"/>
      <c r="X19" s="74"/>
      <c r="Y19" s="74"/>
      <c r="Z19" s="74"/>
      <c r="AA19" s="74"/>
      <c r="AB19" s="22"/>
      <c r="AC19" s="74"/>
      <c r="AD19" s="22"/>
      <c r="AE19" s="74"/>
      <c r="AF19" s="1043"/>
      <c r="AG19" s="4"/>
    </row>
    <row r="20" spans="1:33" ht="12" customHeight="1" x14ac:dyDescent="0.2">
      <c r="A20" s="2"/>
      <c r="B20" s="215"/>
      <c r="C20" s="94"/>
      <c r="D20" s="13"/>
      <c r="E20" s="74"/>
      <c r="F20" s="74"/>
      <c r="G20" s="74"/>
      <c r="H20" s="74"/>
      <c r="I20" s="74"/>
      <c r="J20" s="74"/>
      <c r="K20" s="74"/>
      <c r="L20" s="74"/>
      <c r="M20" s="74"/>
      <c r="N20" s="74"/>
      <c r="O20" s="74"/>
      <c r="P20" s="74"/>
      <c r="Q20" s="74"/>
      <c r="R20" s="74"/>
      <c r="S20" s="74"/>
      <c r="T20" s="74"/>
      <c r="U20" s="74"/>
      <c r="V20" s="74"/>
      <c r="W20" s="74"/>
      <c r="X20" s="74"/>
      <c r="Y20" s="74"/>
      <c r="Z20" s="74"/>
      <c r="AA20" s="74"/>
      <c r="AB20" s="22"/>
      <c r="AC20" s="74"/>
      <c r="AD20" s="22"/>
      <c r="AE20" s="74"/>
      <c r="AF20" s="1043"/>
      <c r="AG20" s="4"/>
    </row>
    <row r="21" spans="1:33" ht="12" customHeight="1" x14ac:dyDescent="0.2">
      <c r="A21" s="2"/>
      <c r="B21" s="215"/>
      <c r="C21" s="94"/>
      <c r="D21" s="13"/>
      <c r="E21" s="74"/>
      <c r="F21" s="74"/>
      <c r="G21" s="74"/>
      <c r="H21" s="74"/>
      <c r="I21" s="74"/>
      <c r="J21" s="74"/>
      <c r="K21" s="74"/>
      <c r="L21" s="74"/>
      <c r="M21" s="74"/>
      <c r="N21" s="74"/>
      <c r="O21" s="74"/>
      <c r="P21" s="74"/>
      <c r="Q21" s="74"/>
      <c r="R21" s="74"/>
      <c r="S21" s="74"/>
      <c r="T21" s="74"/>
      <c r="U21" s="74"/>
      <c r="V21" s="74"/>
      <c r="W21" s="74"/>
      <c r="X21" s="74"/>
      <c r="Y21" s="74"/>
      <c r="Z21" s="74"/>
      <c r="AA21" s="74"/>
      <c r="AB21" s="22"/>
      <c r="AC21" s="74"/>
      <c r="AD21" s="22"/>
      <c r="AE21" s="74"/>
      <c r="AF21" s="1043"/>
      <c r="AG21" s="4"/>
    </row>
    <row r="22" spans="1:33" ht="12" customHeight="1" x14ac:dyDescent="0.2">
      <c r="A22" s="2"/>
      <c r="B22" s="215"/>
      <c r="C22" s="94"/>
      <c r="D22" s="13"/>
      <c r="E22" s="74"/>
      <c r="F22" s="74"/>
      <c r="G22" s="74"/>
      <c r="H22" s="74"/>
      <c r="I22" s="74"/>
      <c r="J22" s="74"/>
      <c r="K22" s="74"/>
      <c r="L22" s="74"/>
      <c r="M22" s="74"/>
      <c r="N22" s="74"/>
      <c r="O22" s="74"/>
      <c r="P22" s="74"/>
      <c r="Q22" s="74"/>
      <c r="R22" s="74"/>
      <c r="S22" s="74"/>
      <c r="T22" s="74"/>
      <c r="U22" s="74"/>
      <c r="V22" s="74"/>
      <c r="W22" s="74"/>
      <c r="X22" s="74"/>
      <c r="Y22" s="74"/>
      <c r="Z22" s="74"/>
      <c r="AA22" s="74"/>
      <c r="AB22" s="22"/>
      <c r="AC22" s="74"/>
      <c r="AD22" s="22"/>
      <c r="AE22" s="74"/>
      <c r="AF22" s="1043"/>
      <c r="AG22" s="4"/>
    </row>
    <row r="23" spans="1:33" ht="12" customHeight="1" x14ac:dyDescent="0.2">
      <c r="A23" s="2"/>
      <c r="B23" s="215"/>
      <c r="C23" s="94"/>
      <c r="D23" s="13"/>
      <c r="E23" s="74"/>
      <c r="F23" s="74"/>
      <c r="G23" s="74"/>
      <c r="H23" s="74"/>
      <c r="I23" s="74"/>
      <c r="J23" s="74"/>
      <c r="K23" s="74"/>
      <c r="L23" s="74"/>
      <c r="M23" s="74"/>
      <c r="N23" s="74"/>
      <c r="O23" s="74"/>
      <c r="P23" s="74"/>
      <c r="Q23" s="74"/>
      <c r="R23" s="74"/>
      <c r="S23" s="74"/>
      <c r="T23" s="74"/>
      <c r="U23" s="74"/>
      <c r="V23" s="74"/>
      <c r="W23" s="74"/>
      <c r="X23" s="74"/>
      <c r="Y23" s="74"/>
      <c r="Z23" s="74"/>
      <c r="AA23" s="74"/>
      <c r="AB23" s="22"/>
      <c r="AC23" s="74"/>
      <c r="AD23" s="22"/>
      <c r="AE23" s="74"/>
      <c r="AF23" s="1043"/>
      <c r="AG23" s="4"/>
    </row>
    <row r="24" spans="1:33" ht="12" customHeight="1" x14ac:dyDescent="0.2">
      <c r="A24" s="2"/>
      <c r="B24" s="215"/>
      <c r="C24" s="94"/>
      <c r="D24" s="13"/>
      <c r="E24" s="74"/>
      <c r="F24" s="74"/>
      <c r="G24" s="74"/>
      <c r="H24" s="74"/>
      <c r="I24" s="74"/>
      <c r="J24" s="74"/>
      <c r="K24" s="74"/>
      <c r="L24" s="74"/>
      <c r="M24" s="74"/>
      <c r="N24" s="74"/>
      <c r="O24" s="74"/>
      <c r="P24" s="74"/>
      <c r="Q24" s="74"/>
      <c r="R24" s="74"/>
      <c r="S24" s="74"/>
      <c r="T24" s="74"/>
      <c r="U24" s="74"/>
      <c r="V24" s="74"/>
      <c r="W24" s="74"/>
      <c r="X24" s="74"/>
      <c r="Y24" s="74"/>
      <c r="Z24" s="74"/>
      <c r="AA24" s="74"/>
      <c r="AB24" s="22"/>
      <c r="AC24" s="74"/>
      <c r="AD24" s="22"/>
      <c r="AE24" s="74"/>
      <c r="AF24" s="1043"/>
      <c r="AG24" s="4"/>
    </row>
    <row r="25" spans="1:33" ht="12" customHeight="1" x14ac:dyDescent="0.2">
      <c r="A25" s="2"/>
      <c r="B25" s="215"/>
      <c r="C25" s="94"/>
      <c r="D25" s="13"/>
      <c r="E25" s="74"/>
      <c r="F25" s="74"/>
      <c r="G25" s="74"/>
      <c r="H25" s="74"/>
      <c r="I25" s="74"/>
      <c r="J25" s="74"/>
      <c r="K25" s="74"/>
      <c r="L25" s="74"/>
      <c r="M25" s="74"/>
      <c r="N25" s="74"/>
      <c r="O25" s="74"/>
      <c r="P25" s="74"/>
      <c r="Q25" s="74"/>
      <c r="R25" s="74"/>
      <c r="S25" s="74"/>
      <c r="T25" s="74"/>
      <c r="U25" s="74"/>
      <c r="V25" s="74"/>
      <c r="W25" s="74"/>
      <c r="X25" s="74"/>
      <c r="Y25" s="74"/>
      <c r="Z25" s="74"/>
      <c r="AA25" s="74"/>
      <c r="AB25" s="22"/>
      <c r="AC25" s="74"/>
      <c r="AD25" s="22"/>
      <c r="AE25" s="74"/>
      <c r="AF25" s="1043"/>
      <c r="AG25" s="4"/>
    </row>
    <row r="26" spans="1:33" ht="12" customHeight="1" x14ac:dyDescent="0.2">
      <c r="A26" s="2"/>
      <c r="B26" s="215"/>
      <c r="C26" s="94"/>
      <c r="D26" s="13"/>
      <c r="E26" s="74"/>
      <c r="F26" s="74"/>
      <c r="G26" s="74"/>
      <c r="H26" s="74"/>
      <c r="I26" s="74"/>
      <c r="J26" s="74"/>
      <c r="K26" s="74"/>
      <c r="L26" s="74"/>
      <c r="M26" s="74"/>
      <c r="N26" s="74"/>
      <c r="O26" s="74"/>
      <c r="P26" s="74"/>
      <c r="Q26" s="74"/>
      <c r="R26" s="74"/>
      <c r="S26" s="74"/>
      <c r="T26" s="74"/>
      <c r="U26" s="74"/>
      <c r="V26" s="74"/>
      <c r="W26" s="74"/>
      <c r="X26" s="74"/>
      <c r="Y26" s="74"/>
      <c r="Z26" s="74"/>
      <c r="AA26" s="74"/>
      <c r="AB26" s="22"/>
      <c r="AC26" s="74"/>
      <c r="AD26" s="22"/>
      <c r="AE26" s="74"/>
      <c r="AF26" s="1043"/>
      <c r="AG26" s="4"/>
    </row>
    <row r="27" spans="1:33" ht="12" customHeight="1" x14ac:dyDescent="0.2">
      <c r="A27" s="2"/>
      <c r="B27" s="215"/>
      <c r="C27" s="94"/>
      <c r="D27" s="13"/>
      <c r="E27" s="74"/>
      <c r="F27" s="74"/>
      <c r="G27" s="74"/>
      <c r="H27" s="74"/>
      <c r="I27" s="74"/>
      <c r="J27" s="74"/>
      <c r="K27" s="74"/>
      <c r="L27" s="74"/>
      <c r="M27" s="74"/>
      <c r="N27" s="74"/>
      <c r="O27" s="74"/>
      <c r="P27" s="74"/>
      <c r="Q27" s="74"/>
      <c r="R27" s="74"/>
      <c r="S27" s="74"/>
      <c r="T27" s="74"/>
      <c r="U27" s="74"/>
      <c r="V27" s="74"/>
      <c r="W27" s="74"/>
      <c r="X27" s="74"/>
      <c r="Y27" s="74"/>
      <c r="Z27" s="74"/>
      <c r="AA27" s="74"/>
      <c r="AB27" s="22"/>
      <c r="AC27" s="74"/>
      <c r="AD27" s="22"/>
      <c r="AE27" s="74"/>
      <c r="AF27" s="1043"/>
      <c r="AG27" s="4"/>
    </row>
    <row r="28" spans="1:33" ht="12" customHeight="1" x14ac:dyDescent="0.2">
      <c r="A28" s="2"/>
      <c r="B28" s="215"/>
      <c r="C28" s="94"/>
      <c r="D28" s="13"/>
      <c r="E28" s="74"/>
      <c r="F28" s="74"/>
      <c r="G28" s="74"/>
      <c r="H28" s="74"/>
      <c r="I28" s="74"/>
      <c r="J28" s="74"/>
      <c r="K28" s="74"/>
      <c r="L28" s="74"/>
      <c r="M28" s="74"/>
      <c r="N28" s="74"/>
      <c r="O28" s="74"/>
      <c r="P28" s="74"/>
      <c r="Q28" s="74"/>
      <c r="R28" s="74"/>
      <c r="S28" s="74"/>
      <c r="T28" s="74"/>
      <c r="U28" s="74"/>
      <c r="V28" s="74"/>
      <c r="W28" s="74"/>
      <c r="X28" s="74"/>
      <c r="Y28" s="74"/>
      <c r="Z28" s="74"/>
      <c r="AA28" s="74"/>
      <c r="AB28" s="22"/>
      <c r="AC28" s="74"/>
      <c r="AD28" s="22"/>
      <c r="AE28" s="74"/>
      <c r="AF28" s="1043"/>
      <c r="AG28" s="4"/>
    </row>
    <row r="29" spans="1:33" ht="12" customHeight="1" x14ac:dyDescent="0.2">
      <c r="A29" s="2"/>
      <c r="B29" s="215"/>
      <c r="C29" s="94"/>
      <c r="D29" s="13"/>
      <c r="E29" s="74"/>
      <c r="F29" s="74"/>
      <c r="G29" s="74"/>
      <c r="H29" s="74"/>
      <c r="I29" s="74"/>
      <c r="J29" s="74"/>
      <c r="K29" s="74"/>
      <c r="L29" s="74"/>
      <c r="M29" s="74"/>
      <c r="N29" s="74"/>
      <c r="O29" s="74"/>
      <c r="P29" s="74"/>
      <c r="Q29" s="74"/>
      <c r="R29" s="74"/>
      <c r="S29" s="74"/>
      <c r="T29" s="74"/>
      <c r="U29" s="74"/>
      <c r="V29" s="74"/>
      <c r="W29" s="74"/>
      <c r="X29" s="74"/>
      <c r="Y29" s="74"/>
      <c r="Z29" s="74"/>
      <c r="AA29" s="74"/>
      <c r="AB29" s="22"/>
      <c r="AC29" s="74"/>
      <c r="AD29" s="22"/>
      <c r="AE29" s="74"/>
      <c r="AF29" s="1043"/>
      <c r="AG29" s="4"/>
    </row>
    <row r="30" spans="1:33" ht="12" customHeight="1" x14ac:dyDescent="0.2">
      <c r="A30" s="2"/>
      <c r="B30" s="215"/>
      <c r="C30" s="94"/>
      <c r="D30" s="13"/>
      <c r="E30" s="74"/>
      <c r="F30" s="74"/>
      <c r="G30" s="74"/>
      <c r="H30" s="74"/>
      <c r="I30" s="74"/>
      <c r="J30" s="74"/>
      <c r="K30" s="74"/>
      <c r="L30" s="74"/>
      <c r="M30" s="74"/>
      <c r="N30" s="74"/>
      <c r="O30" s="74"/>
      <c r="P30" s="74"/>
      <c r="Q30" s="74"/>
      <c r="R30" s="74"/>
      <c r="S30" s="74"/>
      <c r="T30" s="74"/>
      <c r="U30" s="74"/>
      <c r="V30" s="74"/>
      <c r="W30" s="74"/>
      <c r="X30" s="74"/>
      <c r="Y30" s="74"/>
      <c r="Z30" s="74"/>
      <c r="AA30" s="74"/>
      <c r="AB30" s="22"/>
      <c r="AC30" s="74"/>
      <c r="AD30" s="22"/>
      <c r="AE30" s="74"/>
      <c r="AF30" s="1043"/>
      <c r="AG30" s="4"/>
    </row>
    <row r="31" spans="1:33" ht="6" customHeight="1" x14ac:dyDescent="0.2">
      <c r="A31" s="2"/>
      <c r="B31" s="215"/>
      <c r="C31" s="94"/>
      <c r="D31" s="13"/>
      <c r="E31" s="13"/>
      <c r="F31" s="13"/>
      <c r="G31" s="13"/>
      <c r="H31" s="13"/>
      <c r="I31" s="13"/>
      <c r="J31" s="13"/>
      <c r="K31" s="13"/>
      <c r="L31" s="13"/>
      <c r="M31" s="13"/>
      <c r="N31" s="13"/>
      <c r="O31" s="13"/>
      <c r="P31" s="13"/>
      <c r="Q31" s="13"/>
      <c r="R31" s="11"/>
      <c r="S31" s="11"/>
      <c r="T31" s="11"/>
      <c r="U31" s="11"/>
      <c r="V31" s="19"/>
      <c r="W31" s="11"/>
      <c r="X31" s="11"/>
      <c r="Y31" s="11"/>
      <c r="Z31" s="11"/>
      <c r="AA31" s="11"/>
      <c r="AB31" s="11"/>
      <c r="AC31" s="11"/>
      <c r="AD31" s="11"/>
      <c r="AE31" s="11"/>
      <c r="AF31" s="1043"/>
      <c r="AG31" s="4"/>
    </row>
    <row r="32" spans="1:33" ht="6" customHeight="1" x14ac:dyDescent="0.2">
      <c r="A32" s="2"/>
      <c r="B32" s="215"/>
      <c r="C32" s="52"/>
      <c r="D32" s="13"/>
      <c r="E32" s="13"/>
      <c r="F32" s="13"/>
      <c r="G32" s="13"/>
      <c r="H32" s="13"/>
      <c r="I32" s="13"/>
      <c r="J32" s="13"/>
      <c r="K32" s="13"/>
      <c r="L32" s="13"/>
      <c r="M32" s="13"/>
      <c r="N32" s="13"/>
      <c r="O32" s="13"/>
      <c r="P32" s="13"/>
      <c r="Q32" s="13"/>
      <c r="R32" s="11"/>
      <c r="S32" s="11"/>
      <c r="T32" s="11"/>
      <c r="U32" s="11"/>
      <c r="V32" s="19"/>
      <c r="W32" s="11"/>
      <c r="X32" s="11"/>
      <c r="Y32" s="11"/>
      <c r="Z32" s="11"/>
      <c r="AA32" s="11"/>
      <c r="AB32" s="11"/>
      <c r="AC32" s="11"/>
      <c r="AD32" s="11"/>
      <c r="AE32" s="11"/>
      <c r="AF32" s="1043"/>
      <c r="AG32" s="4"/>
    </row>
    <row r="33" spans="1:33" ht="9" customHeight="1" x14ac:dyDescent="0.2">
      <c r="A33" s="2"/>
      <c r="B33" s="215"/>
      <c r="C33" s="49"/>
      <c r="D33" s="49"/>
      <c r="E33" s="49"/>
      <c r="F33" s="49"/>
      <c r="G33" s="49"/>
      <c r="H33" s="49"/>
      <c r="I33" s="49"/>
      <c r="J33" s="13"/>
      <c r="K33" s="13"/>
      <c r="L33" s="13"/>
      <c r="M33" s="13"/>
      <c r="N33" s="13"/>
      <c r="O33" s="13"/>
      <c r="P33" s="13"/>
      <c r="Q33" s="13"/>
      <c r="R33" s="11"/>
      <c r="S33" s="11"/>
      <c r="T33" s="11"/>
      <c r="U33" s="11"/>
      <c r="V33" s="19"/>
      <c r="W33" s="11"/>
      <c r="X33" s="11"/>
      <c r="Y33" s="11"/>
      <c r="Z33" s="11"/>
      <c r="AA33" s="11"/>
      <c r="AB33" s="11"/>
      <c r="AC33" s="11"/>
      <c r="AD33" s="11"/>
      <c r="AE33" s="11"/>
      <c r="AF33" s="1043"/>
      <c r="AG33" s="4"/>
    </row>
    <row r="34" spans="1:33" ht="12.75" customHeight="1" x14ac:dyDescent="0.2">
      <c r="A34" s="2"/>
      <c r="B34" s="215"/>
      <c r="C34" s="94"/>
      <c r="D34" s="13"/>
      <c r="E34" s="13"/>
      <c r="F34" s="13"/>
      <c r="G34" s="13"/>
      <c r="H34" s="13"/>
      <c r="I34" s="13"/>
      <c r="J34" s="13"/>
      <c r="K34" s="13"/>
      <c r="L34" s="13"/>
      <c r="M34" s="13"/>
      <c r="N34" s="13"/>
      <c r="O34" s="13"/>
      <c r="P34" s="13"/>
      <c r="Q34" s="13"/>
      <c r="R34" s="11"/>
      <c r="S34" s="11"/>
      <c r="T34" s="11"/>
      <c r="U34" s="11"/>
      <c r="V34" s="19"/>
      <c r="W34" s="11"/>
      <c r="X34" s="11"/>
      <c r="Y34" s="11"/>
      <c r="Z34" s="11"/>
      <c r="AA34" s="11"/>
      <c r="AB34" s="11"/>
      <c r="AC34" s="11"/>
      <c r="AD34" s="11"/>
      <c r="AE34" s="11"/>
      <c r="AF34" s="1043"/>
      <c r="AG34" s="4"/>
    </row>
    <row r="35" spans="1:33" ht="12.75" customHeight="1" x14ac:dyDescent="0.2">
      <c r="A35" s="2"/>
      <c r="B35" s="215"/>
      <c r="C35" s="94"/>
      <c r="D35" s="13"/>
      <c r="E35" s="13"/>
      <c r="F35" s="13"/>
      <c r="G35" s="13"/>
      <c r="H35" s="13"/>
      <c r="I35" s="13"/>
      <c r="J35" s="13"/>
      <c r="K35" s="13"/>
      <c r="L35" s="13"/>
      <c r="M35" s="13"/>
      <c r="N35" s="13"/>
      <c r="O35" s="13"/>
      <c r="P35" s="13"/>
      <c r="Q35" s="13"/>
      <c r="R35" s="11"/>
      <c r="S35" s="11"/>
      <c r="T35" s="11"/>
      <c r="U35" s="11"/>
      <c r="V35" s="19"/>
      <c r="W35" s="11"/>
      <c r="X35" s="11"/>
      <c r="Y35" s="11"/>
      <c r="Z35" s="11"/>
      <c r="AA35" s="11"/>
      <c r="AB35" s="11"/>
      <c r="AC35" s="11"/>
      <c r="AD35" s="11"/>
      <c r="AE35" s="11"/>
      <c r="AF35" s="1043"/>
      <c r="AG35" s="4"/>
    </row>
    <row r="36" spans="1:33" ht="15.75" customHeight="1" x14ac:dyDescent="0.2">
      <c r="A36" s="2"/>
      <c r="B36" s="215"/>
      <c r="C36" s="94"/>
      <c r="D36" s="13"/>
      <c r="E36" s="13"/>
      <c r="F36" s="13"/>
      <c r="G36" s="13"/>
      <c r="H36" s="13"/>
      <c r="I36" s="13"/>
      <c r="J36" s="13"/>
      <c r="K36" s="13"/>
      <c r="L36" s="13"/>
      <c r="M36" s="13"/>
      <c r="N36" s="13"/>
      <c r="O36" s="13"/>
      <c r="P36" s="13"/>
      <c r="Q36" s="13"/>
      <c r="R36" s="11"/>
      <c r="S36" s="11"/>
      <c r="T36" s="11"/>
      <c r="U36" s="11"/>
      <c r="V36" s="19"/>
      <c r="W36" s="11"/>
      <c r="X36" s="11"/>
      <c r="Y36" s="11"/>
      <c r="Z36" s="11"/>
      <c r="AA36" s="11"/>
      <c r="AB36" s="11"/>
      <c r="AC36" s="11"/>
      <c r="AD36" s="11"/>
      <c r="AE36" s="11"/>
      <c r="AF36" s="1043"/>
      <c r="AG36" s="4"/>
    </row>
    <row r="37" spans="1:33" ht="20.25" customHeight="1" x14ac:dyDescent="0.2">
      <c r="A37" s="2"/>
      <c r="B37" s="215"/>
      <c r="C37" s="94"/>
      <c r="D37" s="13"/>
      <c r="E37" s="13"/>
      <c r="F37" s="13"/>
      <c r="G37" s="13"/>
      <c r="H37" s="13"/>
      <c r="I37" s="13"/>
      <c r="J37" s="13"/>
      <c r="K37" s="13"/>
      <c r="L37" s="13"/>
      <c r="M37" s="13"/>
      <c r="N37" s="13"/>
      <c r="O37" s="13"/>
      <c r="P37" s="13"/>
      <c r="Q37" s="13"/>
      <c r="R37" s="11"/>
      <c r="S37" s="11"/>
      <c r="T37" s="11"/>
      <c r="U37" s="11"/>
      <c r="V37" s="19"/>
      <c r="W37" s="11"/>
      <c r="X37" s="11"/>
      <c r="Y37" s="11"/>
      <c r="Z37" s="11"/>
      <c r="AA37" s="11"/>
      <c r="AB37" s="11"/>
      <c r="AC37" s="11"/>
      <c r="AD37" s="11"/>
      <c r="AE37" s="11"/>
      <c r="AF37" s="1043"/>
      <c r="AG37" s="4"/>
    </row>
    <row r="38" spans="1:33" ht="15.75" customHeight="1" x14ac:dyDescent="0.2">
      <c r="A38" s="2"/>
      <c r="B38" s="215"/>
      <c r="C38" s="94"/>
      <c r="D38" s="13"/>
      <c r="E38" s="13"/>
      <c r="F38" s="13"/>
      <c r="G38" s="13"/>
      <c r="H38" s="13"/>
      <c r="I38" s="13"/>
      <c r="J38" s="13"/>
      <c r="K38" s="13"/>
      <c r="L38" s="13"/>
      <c r="M38" s="13"/>
      <c r="N38" s="13"/>
      <c r="O38" s="13"/>
      <c r="P38" s="13"/>
      <c r="Q38" s="13"/>
      <c r="R38" s="11"/>
      <c r="S38" s="11"/>
      <c r="T38" s="11"/>
      <c r="U38" s="11"/>
      <c r="V38" s="19"/>
      <c r="W38" s="11"/>
      <c r="X38" s="11"/>
      <c r="Y38" s="11"/>
      <c r="Z38" s="11"/>
      <c r="AA38" s="11"/>
      <c r="AB38" s="11"/>
      <c r="AC38" s="11"/>
      <c r="AD38" s="11"/>
      <c r="AE38" s="11"/>
      <c r="AF38" s="1043"/>
      <c r="AG38" s="4"/>
    </row>
    <row r="39" spans="1:33" ht="12.75" customHeight="1" x14ac:dyDescent="0.2">
      <c r="A39" s="2"/>
      <c r="B39" s="215"/>
      <c r="C39" s="94"/>
      <c r="D39" s="13"/>
      <c r="E39" s="13"/>
      <c r="F39" s="13"/>
      <c r="G39" s="13"/>
      <c r="H39" s="13"/>
      <c r="I39" s="13"/>
      <c r="J39" s="13"/>
      <c r="K39" s="13"/>
      <c r="L39" s="13"/>
      <c r="M39" s="13"/>
      <c r="N39" s="13"/>
      <c r="O39" s="13"/>
      <c r="P39" s="13"/>
      <c r="Q39" s="13"/>
      <c r="R39" s="11"/>
      <c r="S39" s="11"/>
      <c r="T39" s="11"/>
      <c r="U39" s="11"/>
      <c r="V39" s="19"/>
      <c r="W39" s="11"/>
      <c r="X39" s="11"/>
      <c r="Y39" s="11"/>
      <c r="Z39" s="11"/>
      <c r="AA39" s="11"/>
      <c r="AB39" s="11"/>
      <c r="AC39" s="11"/>
      <c r="AD39" s="11"/>
      <c r="AE39" s="11"/>
      <c r="AF39" s="1043"/>
      <c r="AG39" s="4"/>
    </row>
    <row r="40" spans="1:33" ht="12" customHeight="1" x14ac:dyDescent="0.2">
      <c r="A40" s="2"/>
      <c r="B40" s="215"/>
      <c r="C40" s="94"/>
      <c r="D40" s="13"/>
      <c r="E40" s="13"/>
      <c r="F40" s="13"/>
      <c r="G40" s="13"/>
      <c r="H40" s="13"/>
      <c r="I40" s="13"/>
      <c r="J40" s="13"/>
      <c r="K40" s="13"/>
      <c r="L40" s="13"/>
      <c r="M40" s="13"/>
      <c r="N40" s="13"/>
      <c r="O40" s="13"/>
      <c r="P40" s="13"/>
      <c r="Q40" s="13"/>
      <c r="R40" s="11"/>
      <c r="S40" s="11"/>
      <c r="T40" s="11"/>
      <c r="U40" s="11"/>
      <c r="V40" s="19"/>
      <c r="W40" s="11"/>
      <c r="X40" s="11"/>
      <c r="Y40" s="11"/>
      <c r="Z40" s="11"/>
      <c r="AA40" s="11"/>
      <c r="AB40" s="11"/>
      <c r="AC40" s="11"/>
      <c r="AD40" s="11"/>
      <c r="AE40" s="11"/>
      <c r="AF40" s="1043"/>
      <c r="AG40" s="4"/>
    </row>
    <row r="41" spans="1:33" ht="12.75" customHeight="1" x14ac:dyDescent="0.2">
      <c r="A41" s="2"/>
      <c r="B41" s="215"/>
      <c r="C41" s="94"/>
      <c r="D41" s="13"/>
      <c r="E41" s="13"/>
      <c r="F41" s="13"/>
      <c r="G41" s="13"/>
      <c r="H41" s="13"/>
      <c r="I41" s="13"/>
      <c r="J41" s="13"/>
      <c r="K41" s="13"/>
      <c r="L41" s="13"/>
      <c r="M41" s="13"/>
      <c r="N41" s="13"/>
      <c r="O41" s="13"/>
      <c r="P41" s="13"/>
      <c r="Q41" s="13"/>
      <c r="R41" s="11"/>
      <c r="S41" s="11"/>
      <c r="T41" s="11"/>
      <c r="U41" s="11"/>
      <c r="V41" s="19"/>
      <c r="W41" s="11"/>
      <c r="X41" s="11"/>
      <c r="Y41" s="11"/>
      <c r="Z41" s="11"/>
      <c r="AA41" s="11"/>
      <c r="AB41" s="11"/>
      <c r="AC41" s="11"/>
      <c r="AD41" s="11"/>
      <c r="AE41" s="11"/>
      <c r="AF41" s="1043"/>
      <c r="AG41" s="4"/>
    </row>
    <row r="42" spans="1:33" ht="12.75" customHeight="1" x14ac:dyDescent="0.2">
      <c r="A42" s="2"/>
      <c r="B42" s="215"/>
      <c r="C42" s="94"/>
      <c r="D42" s="13"/>
      <c r="E42" s="13"/>
      <c r="F42" s="13"/>
      <c r="G42" s="13"/>
      <c r="H42" s="13"/>
      <c r="I42" s="13"/>
      <c r="J42" s="13"/>
      <c r="K42" s="13"/>
      <c r="L42" s="13"/>
      <c r="M42" s="13"/>
      <c r="N42" s="13"/>
      <c r="O42" s="13"/>
      <c r="P42" s="13"/>
      <c r="Q42" s="13"/>
      <c r="R42" s="11"/>
      <c r="S42" s="11"/>
      <c r="T42" s="11"/>
      <c r="U42" s="11"/>
      <c r="V42" s="19"/>
      <c r="W42" s="11"/>
      <c r="X42" s="11"/>
      <c r="Y42" s="11"/>
      <c r="Z42" s="11"/>
      <c r="AA42" s="11"/>
      <c r="AB42" s="11"/>
      <c r="AC42" s="11"/>
      <c r="AD42" s="11"/>
      <c r="AE42" s="11"/>
      <c r="AF42" s="1043"/>
      <c r="AG42" s="4"/>
    </row>
    <row r="43" spans="1:33" ht="9" customHeight="1" x14ac:dyDescent="0.2">
      <c r="A43" s="2"/>
      <c r="B43" s="215"/>
      <c r="C43" s="94"/>
      <c r="D43" s="13"/>
      <c r="E43" s="13"/>
      <c r="F43" s="13"/>
      <c r="G43" s="13"/>
      <c r="H43" s="13"/>
      <c r="I43" s="13"/>
      <c r="J43" s="13"/>
      <c r="K43" s="13"/>
      <c r="L43" s="13"/>
      <c r="M43" s="13"/>
      <c r="N43" s="13"/>
      <c r="O43" s="13"/>
      <c r="P43" s="13"/>
      <c r="Q43" s="13"/>
      <c r="R43" s="11"/>
      <c r="S43" s="11"/>
      <c r="T43" s="11"/>
      <c r="U43" s="11"/>
      <c r="V43" s="19"/>
      <c r="W43" s="11"/>
      <c r="X43" s="11"/>
      <c r="Y43" s="11"/>
      <c r="Z43" s="11"/>
      <c r="AA43" s="11"/>
      <c r="AB43" s="11"/>
      <c r="AC43" s="11"/>
      <c r="AD43" s="11"/>
      <c r="AE43" s="11"/>
      <c r="AF43" s="1043"/>
      <c r="AG43" s="4"/>
    </row>
    <row r="44" spans="1:33" ht="19.5" customHeight="1" x14ac:dyDescent="0.2">
      <c r="A44" s="2"/>
      <c r="B44" s="215"/>
      <c r="C44" s="4"/>
      <c r="D44" s="4"/>
      <c r="E44" s="4"/>
      <c r="F44" s="4"/>
      <c r="G44" s="4"/>
      <c r="H44" s="4"/>
      <c r="I44" s="4"/>
      <c r="J44" s="4"/>
      <c r="K44" s="4"/>
      <c r="L44" s="4"/>
      <c r="M44" s="4"/>
      <c r="N44" s="4"/>
      <c r="O44" s="4"/>
      <c r="P44" s="4"/>
      <c r="Q44" s="4"/>
      <c r="R44" s="54"/>
      <c r="S44" s="54"/>
      <c r="T44" s="4"/>
      <c r="U44" s="4"/>
      <c r="V44" s="4"/>
      <c r="W44" s="4"/>
      <c r="X44" s="4"/>
      <c r="Y44" s="4"/>
      <c r="Z44" s="4"/>
      <c r="AA44" s="4"/>
      <c r="AB44" s="17"/>
      <c r="AC44" s="4"/>
      <c r="AD44" s="17"/>
      <c r="AE44" s="4"/>
      <c r="AF44" s="1043"/>
      <c r="AG44" s="4"/>
    </row>
    <row r="45" spans="1:33" ht="13.5" customHeight="1" x14ac:dyDescent="0.2">
      <c r="A45" s="2"/>
      <c r="B45" s="215"/>
      <c r="C45" s="77"/>
      <c r="D45" s="71"/>
      <c r="E45" s="71"/>
      <c r="F45" s="71"/>
      <c r="G45" s="71"/>
      <c r="H45" s="71"/>
      <c r="I45" s="71"/>
      <c r="J45" s="71"/>
      <c r="K45" s="71"/>
      <c r="L45" s="71"/>
      <c r="M45" s="71"/>
      <c r="N45" s="71"/>
      <c r="O45" s="71"/>
      <c r="P45" s="71"/>
      <c r="Q45" s="71"/>
      <c r="R45" s="78"/>
      <c r="S45" s="78"/>
      <c r="T45" s="78"/>
      <c r="U45" s="78"/>
      <c r="V45" s="78"/>
      <c r="W45" s="78"/>
      <c r="X45" s="78"/>
      <c r="Y45" s="78"/>
      <c r="Z45" s="78"/>
      <c r="AA45" s="78"/>
      <c r="AB45" s="78"/>
      <c r="AC45" s="78"/>
      <c r="AD45" s="78"/>
      <c r="AE45" s="78"/>
      <c r="AF45" s="1043"/>
      <c r="AG45" s="4"/>
    </row>
    <row r="46" spans="1:33" ht="3.75" customHeight="1" x14ac:dyDescent="0.2">
      <c r="A46" s="2"/>
      <c r="B46" s="215"/>
      <c r="C46" s="1049"/>
      <c r="D46" s="1049"/>
      <c r="E46" s="8"/>
      <c r="F46" s="8"/>
      <c r="G46" s="8"/>
      <c r="H46" s="8"/>
      <c r="I46" s="8"/>
      <c r="J46" s="8"/>
      <c r="K46" s="8"/>
      <c r="L46" s="8"/>
      <c r="M46" s="8"/>
      <c r="N46" s="8"/>
      <c r="O46" s="8"/>
      <c r="P46" s="8"/>
      <c r="Q46" s="8"/>
      <c r="R46" s="3"/>
      <c r="S46" s="3"/>
      <c r="T46" s="3"/>
      <c r="U46" s="3"/>
      <c r="V46" s="3"/>
      <c r="W46" s="3"/>
      <c r="X46" s="3"/>
      <c r="Y46" s="3"/>
      <c r="Z46" s="3"/>
      <c r="AA46" s="3"/>
      <c r="AB46" s="3"/>
      <c r="AC46" s="3"/>
      <c r="AD46" s="3"/>
      <c r="AE46" s="3"/>
      <c r="AF46" s="1043"/>
      <c r="AG46" s="4"/>
    </row>
    <row r="47" spans="1:33" ht="11.25" customHeight="1" x14ac:dyDescent="0.2">
      <c r="A47" s="2"/>
      <c r="B47" s="215"/>
      <c r="C47" s="1049"/>
      <c r="D47" s="1049"/>
      <c r="E47" s="10"/>
      <c r="F47" s="1666"/>
      <c r="G47" s="1666"/>
      <c r="H47" s="1666"/>
      <c r="I47" s="1666"/>
      <c r="J47" s="1666"/>
      <c r="K47" s="1666"/>
      <c r="L47" s="1666"/>
      <c r="M47" s="1666"/>
      <c r="N47" s="1666"/>
      <c r="O47" s="1666"/>
      <c r="P47" s="1666"/>
      <c r="Q47" s="1666"/>
      <c r="R47" s="1666"/>
      <c r="S47" s="1666"/>
      <c r="T47" s="1666"/>
      <c r="U47" s="1666"/>
      <c r="V47" s="1666"/>
      <c r="W47" s="10"/>
      <c r="X47" s="1666"/>
      <c r="Y47" s="1666"/>
      <c r="Z47" s="1666"/>
      <c r="AA47" s="1666"/>
      <c r="AB47" s="1666"/>
      <c r="AC47" s="1666"/>
      <c r="AD47" s="1666"/>
      <c r="AE47" s="10"/>
      <c r="AF47" s="4"/>
      <c r="AG47" s="4"/>
    </row>
    <row r="48" spans="1:33" ht="12.75" customHeight="1" x14ac:dyDescent="0.2">
      <c r="A48" s="2"/>
      <c r="B48" s="215"/>
      <c r="C48" s="1049"/>
      <c r="D48" s="1049"/>
      <c r="E48" s="10"/>
      <c r="F48" s="10"/>
      <c r="G48" s="10"/>
      <c r="H48" s="10"/>
      <c r="I48" s="10"/>
      <c r="J48" s="10"/>
      <c r="K48" s="10"/>
      <c r="L48" s="10"/>
      <c r="M48" s="10"/>
      <c r="N48" s="10"/>
      <c r="O48" s="10"/>
      <c r="P48" s="10"/>
      <c r="Q48" s="10"/>
      <c r="R48" s="10"/>
      <c r="S48" s="10"/>
      <c r="T48" s="10"/>
      <c r="U48" s="10"/>
      <c r="V48" s="10"/>
      <c r="W48" s="10"/>
      <c r="X48" s="10"/>
      <c r="Y48" s="10"/>
      <c r="Z48" s="10"/>
      <c r="AA48" s="10"/>
      <c r="AB48" s="10"/>
      <c r="AC48" s="10"/>
      <c r="AD48" s="10"/>
      <c r="AE48" s="10"/>
      <c r="AF48" s="1043"/>
      <c r="AG48" s="4"/>
    </row>
    <row r="49" spans="1:33" ht="6" customHeight="1" x14ac:dyDescent="0.2">
      <c r="A49" s="2"/>
      <c r="B49" s="215"/>
      <c r="C49" s="1049"/>
      <c r="D49" s="1049"/>
      <c r="E49" s="10"/>
      <c r="F49" s="10"/>
      <c r="G49" s="10"/>
      <c r="H49" s="10"/>
      <c r="I49" s="10"/>
      <c r="J49" s="10"/>
      <c r="K49" s="10"/>
      <c r="L49" s="10"/>
      <c r="M49" s="10"/>
      <c r="N49" s="10"/>
      <c r="O49" s="10"/>
      <c r="P49" s="10"/>
      <c r="Q49" s="10"/>
      <c r="R49" s="10"/>
      <c r="S49" s="10"/>
      <c r="T49" s="10"/>
      <c r="U49" s="10"/>
      <c r="V49" s="10"/>
      <c r="W49" s="10"/>
      <c r="X49" s="10"/>
      <c r="Y49" s="10"/>
      <c r="Z49" s="10"/>
      <c r="AA49" s="10"/>
      <c r="AB49" s="10"/>
      <c r="AC49" s="10"/>
      <c r="AD49" s="10"/>
      <c r="AE49" s="10"/>
      <c r="AF49" s="1043"/>
      <c r="AG49" s="4"/>
    </row>
    <row r="50" spans="1:33" s="50" customFormat="1" ht="12" customHeight="1" x14ac:dyDescent="0.2">
      <c r="A50" s="47"/>
      <c r="B50" s="318"/>
      <c r="C50" s="1050"/>
      <c r="D50" s="49"/>
      <c r="E50" s="57"/>
      <c r="F50" s="57"/>
      <c r="G50" s="57"/>
      <c r="H50" s="57"/>
      <c r="I50" s="57"/>
      <c r="J50" s="57"/>
      <c r="K50" s="57"/>
      <c r="L50" s="57"/>
      <c r="M50" s="57"/>
      <c r="N50" s="57"/>
      <c r="O50" s="57"/>
      <c r="P50" s="57"/>
      <c r="Q50" s="57"/>
      <c r="R50" s="57"/>
      <c r="S50" s="57"/>
      <c r="T50" s="57"/>
      <c r="U50" s="57"/>
      <c r="V50" s="57"/>
      <c r="W50" s="57"/>
      <c r="X50" s="57"/>
      <c r="Y50" s="57"/>
      <c r="Z50" s="57"/>
      <c r="AA50" s="57"/>
      <c r="AB50" s="57"/>
      <c r="AC50" s="57"/>
      <c r="AD50" s="57"/>
      <c r="AE50" s="57"/>
      <c r="AF50" s="64"/>
      <c r="AG50" s="48"/>
    </row>
    <row r="51" spans="1:33" ht="12" customHeight="1" x14ac:dyDescent="0.2">
      <c r="A51" s="2"/>
      <c r="B51" s="215"/>
      <c r="C51" s="94"/>
      <c r="D51" s="13"/>
      <c r="E51" s="74"/>
      <c r="F51" s="63"/>
      <c r="G51" s="63"/>
      <c r="H51" s="63"/>
      <c r="I51" s="63"/>
      <c r="J51" s="63"/>
      <c r="K51" s="63"/>
      <c r="L51" s="63"/>
      <c r="M51" s="63"/>
      <c r="N51" s="63"/>
      <c r="O51" s="63"/>
      <c r="P51" s="63"/>
      <c r="Q51" s="63"/>
      <c r="R51" s="63"/>
      <c r="S51" s="63"/>
      <c r="T51" s="63"/>
      <c r="U51" s="63"/>
      <c r="V51" s="63"/>
      <c r="W51" s="63"/>
      <c r="X51" s="63"/>
      <c r="Y51" s="63"/>
      <c r="Z51" s="63"/>
      <c r="AA51" s="63"/>
      <c r="AB51" s="63"/>
      <c r="AC51" s="63"/>
      <c r="AD51" s="63"/>
      <c r="AE51" s="74"/>
      <c r="AF51" s="1043"/>
      <c r="AG51" s="4"/>
    </row>
    <row r="52" spans="1:33" ht="12" customHeight="1" x14ac:dyDescent="0.2">
      <c r="A52" s="2"/>
      <c r="B52" s="215"/>
      <c r="C52" s="94"/>
      <c r="D52" s="13"/>
      <c r="E52" s="74"/>
      <c r="F52" s="63"/>
      <c r="G52" s="63"/>
      <c r="H52" s="63"/>
      <c r="I52" s="63"/>
      <c r="J52" s="63"/>
      <c r="K52" s="63"/>
      <c r="L52" s="63"/>
      <c r="M52" s="63"/>
      <c r="N52" s="63"/>
      <c r="O52" s="63"/>
      <c r="P52" s="63"/>
      <c r="Q52" s="63"/>
      <c r="R52" s="63"/>
      <c r="S52" s="63"/>
      <c r="T52" s="63"/>
      <c r="U52" s="63"/>
      <c r="V52" s="63"/>
      <c r="W52" s="63"/>
      <c r="X52" s="63"/>
      <c r="Y52" s="63"/>
      <c r="Z52" s="63"/>
      <c r="AA52" s="63"/>
      <c r="AB52" s="63"/>
      <c r="AC52" s="63"/>
      <c r="AD52" s="63"/>
      <c r="AE52" s="74"/>
      <c r="AF52" s="1043"/>
      <c r="AG52" s="4"/>
    </row>
    <row r="53" spans="1:33" ht="12" customHeight="1" x14ac:dyDescent="0.2">
      <c r="A53" s="2"/>
      <c r="B53" s="215"/>
      <c r="C53" s="94"/>
      <c r="D53" s="13"/>
      <c r="E53" s="74"/>
      <c r="F53" s="63"/>
      <c r="G53" s="63"/>
      <c r="H53" s="63"/>
      <c r="I53" s="63"/>
      <c r="J53" s="63"/>
      <c r="K53" s="63"/>
      <c r="L53" s="63"/>
      <c r="M53" s="63"/>
      <c r="N53" s="63"/>
      <c r="O53" s="63"/>
      <c r="P53" s="63"/>
      <c r="Q53" s="63"/>
      <c r="R53" s="63"/>
      <c r="S53" s="63"/>
      <c r="T53" s="63"/>
      <c r="U53" s="63"/>
      <c r="V53" s="63"/>
      <c r="W53" s="63"/>
      <c r="X53" s="63"/>
      <c r="Y53" s="63"/>
      <c r="Z53" s="63"/>
      <c r="AA53" s="63"/>
      <c r="AB53" s="63"/>
      <c r="AC53" s="63"/>
      <c r="AD53" s="63"/>
      <c r="AE53" s="74"/>
      <c r="AF53" s="1043"/>
      <c r="AG53" s="4"/>
    </row>
    <row r="54" spans="1:33" ht="12" customHeight="1" x14ac:dyDescent="0.2">
      <c r="A54" s="2"/>
      <c r="B54" s="215"/>
      <c r="C54" s="94"/>
      <c r="D54" s="13"/>
      <c r="E54" s="74"/>
      <c r="F54" s="63"/>
      <c r="G54" s="63"/>
      <c r="H54" s="63"/>
      <c r="I54" s="63"/>
      <c r="J54" s="63"/>
      <c r="K54" s="63"/>
      <c r="L54" s="63"/>
      <c r="M54" s="63"/>
      <c r="N54" s="63"/>
      <c r="O54" s="63"/>
      <c r="P54" s="63"/>
      <c r="Q54" s="63"/>
      <c r="R54" s="63"/>
      <c r="S54" s="63"/>
      <c r="T54" s="63"/>
      <c r="U54" s="63"/>
      <c r="V54" s="63"/>
      <c r="W54" s="63"/>
      <c r="X54" s="63"/>
      <c r="Y54" s="63"/>
      <c r="Z54" s="63"/>
      <c r="AA54" s="63"/>
      <c r="AB54" s="63"/>
      <c r="AC54" s="63"/>
      <c r="AD54" s="63"/>
      <c r="AE54" s="74"/>
      <c r="AF54" s="1043"/>
      <c r="AG54" s="4"/>
    </row>
    <row r="55" spans="1:33" ht="12" customHeight="1" x14ac:dyDescent="0.2">
      <c r="A55" s="2"/>
      <c r="B55" s="215"/>
      <c r="C55" s="94"/>
      <c r="D55" s="13"/>
      <c r="E55" s="74"/>
      <c r="F55" s="63"/>
      <c r="G55" s="63"/>
      <c r="H55" s="63"/>
      <c r="I55" s="63"/>
      <c r="J55" s="63"/>
      <c r="K55" s="63"/>
      <c r="L55" s="63"/>
      <c r="M55" s="63"/>
      <c r="N55" s="63"/>
      <c r="O55" s="63"/>
      <c r="P55" s="63"/>
      <c r="Q55" s="63"/>
      <c r="R55" s="63"/>
      <c r="S55" s="63"/>
      <c r="T55" s="63"/>
      <c r="U55" s="63"/>
      <c r="V55" s="63"/>
      <c r="W55" s="63"/>
      <c r="X55" s="63"/>
      <c r="Y55" s="63"/>
      <c r="Z55" s="63"/>
      <c r="AA55" s="63"/>
      <c r="AB55" s="63"/>
      <c r="AC55" s="63"/>
      <c r="AD55" s="63"/>
      <c r="AE55" s="74"/>
      <c r="AF55" s="1043"/>
      <c r="AG55" s="4"/>
    </row>
    <row r="56" spans="1:33" ht="12" customHeight="1" x14ac:dyDescent="0.2">
      <c r="A56" s="2"/>
      <c r="B56" s="215"/>
      <c r="C56" s="94"/>
      <c r="D56" s="13"/>
      <c r="E56" s="74"/>
      <c r="F56" s="63"/>
      <c r="G56" s="63"/>
      <c r="H56" s="63"/>
      <c r="I56" s="63"/>
      <c r="J56" s="63"/>
      <c r="K56" s="63"/>
      <c r="L56" s="63"/>
      <c r="M56" s="63"/>
      <c r="N56" s="63"/>
      <c r="O56" s="63"/>
      <c r="P56" s="63"/>
      <c r="Q56" s="63"/>
      <c r="R56" s="63"/>
      <c r="S56" s="63"/>
      <c r="T56" s="63"/>
      <c r="U56" s="63"/>
      <c r="V56" s="63"/>
      <c r="W56" s="63"/>
      <c r="X56" s="63"/>
      <c r="Y56" s="63"/>
      <c r="Z56" s="63"/>
      <c r="AA56" s="63"/>
      <c r="AB56" s="63"/>
      <c r="AC56" s="63"/>
      <c r="AD56" s="63"/>
      <c r="AE56" s="74"/>
      <c r="AF56" s="1043"/>
      <c r="AG56" s="4"/>
    </row>
    <row r="57" spans="1:33" ht="12" customHeight="1" x14ac:dyDescent="0.2">
      <c r="A57" s="2"/>
      <c r="B57" s="215"/>
      <c r="C57" s="94"/>
      <c r="D57" s="13"/>
      <c r="E57" s="74"/>
      <c r="F57" s="63"/>
      <c r="G57" s="63"/>
      <c r="H57" s="63"/>
      <c r="I57" s="63"/>
      <c r="J57" s="63"/>
      <c r="K57" s="63"/>
      <c r="L57" s="63"/>
      <c r="M57" s="63"/>
      <c r="N57" s="63"/>
      <c r="O57" s="63"/>
      <c r="P57" s="63"/>
      <c r="Q57" s="63"/>
      <c r="R57" s="63"/>
      <c r="S57" s="63"/>
      <c r="T57" s="63"/>
      <c r="U57" s="63"/>
      <c r="V57" s="63"/>
      <c r="W57" s="63"/>
      <c r="X57" s="63"/>
      <c r="Y57" s="63"/>
      <c r="Z57" s="63"/>
      <c r="AA57" s="63"/>
      <c r="AB57" s="63"/>
      <c r="AC57" s="63"/>
      <c r="AD57" s="63"/>
      <c r="AE57" s="74"/>
      <c r="AF57" s="1043"/>
      <c r="AG57" s="4"/>
    </row>
    <row r="58" spans="1:33" ht="12" customHeight="1" x14ac:dyDescent="0.2">
      <c r="A58" s="2"/>
      <c r="B58" s="215"/>
      <c r="C58" s="94"/>
      <c r="D58" s="13"/>
      <c r="E58" s="74"/>
      <c r="F58" s="63"/>
      <c r="G58" s="63"/>
      <c r="H58" s="63"/>
      <c r="I58" s="63"/>
      <c r="J58" s="63"/>
      <c r="K58" s="63"/>
      <c r="L58" s="63"/>
      <c r="M58" s="63"/>
      <c r="N58" s="63"/>
      <c r="O58" s="63"/>
      <c r="P58" s="63"/>
      <c r="Q58" s="63"/>
      <c r="R58" s="63"/>
      <c r="S58" s="63"/>
      <c r="T58" s="63"/>
      <c r="U58" s="63"/>
      <c r="V58" s="63"/>
      <c r="W58" s="63"/>
      <c r="X58" s="63"/>
      <c r="Y58" s="63"/>
      <c r="Z58" s="63"/>
      <c r="AA58" s="63"/>
      <c r="AB58" s="63"/>
      <c r="AC58" s="63"/>
      <c r="AD58" s="63"/>
      <c r="AE58" s="74"/>
      <c r="AF58" s="1043"/>
      <c r="AG58" s="4"/>
    </row>
    <row r="59" spans="1:33" ht="12" customHeight="1" x14ac:dyDescent="0.2">
      <c r="A59" s="2"/>
      <c r="B59" s="215"/>
      <c r="C59" s="94"/>
      <c r="D59" s="13"/>
      <c r="E59" s="74"/>
      <c r="F59" s="63"/>
      <c r="G59" s="63"/>
      <c r="H59" s="63"/>
      <c r="I59" s="63"/>
      <c r="J59" s="63"/>
      <c r="K59" s="63"/>
      <c r="L59" s="63"/>
      <c r="M59" s="63"/>
      <c r="N59" s="63"/>
      <c r="O59" s="63"/>
      <c r="P59" s="63"/>
      <c r="Q59" s="63"/>
      <c r="R59" s="63"/>
      <c r="S59" s="63"/>
      <c r="T59" s="63"/>
      <c r="U59" s="63"/>
      <c r="V59" s="63"/>
      <c r="W59" s="63"/>
      <c r="X59" s="63"/>
      <c r="Y59" s="63"/>
      <c r="Z59" s="63"/>
      <c r="AA59" s="63"/>
      <c r="AB59" s="63"/>
      <c r="AC59" s="63"/>
      <c r="AD59" s="63"/>
      <c r="AE59" s="74"/>
      <c r="AF59" s="1043"/>
      <c r="AG59" s="4"/>
    </row>
    <row r="60" spans="1:33" ht="12" customHeight="1" x14ac:dyDescent="0.2">
      <c r="A60" s="2"/>
      <c r="B60" s="215"/>
      <c r="C60" s="94"/>
      <c r="D60" s="13"/>
      <c r="E60" s="74"/>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74"/>
      <c r="AF60" s="1043"/>
      <c r="AG60" s="4"/>
    </row>
    <row r="61" spans="1:33" ht="12" customHeight="1" x14ac:dyDescent="0.2">
      <c r="A61" s="2"/>
      <c r="B61" s="215"/>
      <c r="C61" s="94"/>
      <c r="D61" s="13"/>
      <c r="E61" s="74"/>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74"/>
      <c r="AF61" s="1043"/>
      <c r="AG61" s="4"/>
    </row>
    <row r="62" spans="1:33" ht="12" customHeight="1" x14ac:dyDescent="0.2">
      <c r="A62" s="2"/>
      <c r="B62" s="215"/>
      <c r="C62" s="94"/>
      <c r="D62" s="13"/>
      <c r="E62" s="74"/>
      <c r="F62" s="63"/>
      <c r="G62" s="63"/>
      <c r="H62" s="63"/>
      <c r="I62" s="63"/>
      <c r="J62" s="63"/>
      <c r="K62" s="63"/>
      <c r="L62" s="63"/>
      <c r="M62" s="63"/>
      <c r="N62" s="63"/>
      <c r="O62" s="63"/>
      <c r="P62" s="63"/>
      <c r="Q62" s="63"/>
      <c r="R62" s="63"/>
      <c r="S62" s="63"/>
      <c r="T62" s="63"/>
      <c r="U62" s="63"/>
      <c r="V62" s="63"/>
      <c r="W62" s="63"/>
      <c r="X62" s="63"/>
      <c r="Y62" s="63"/>
      <c r="Z62" s="63"/>
      <c r="AA62" s="63"/>
      <c r="AB62" s="63"/>
      <c r="AC62" s="63"/>
      <c r="AD62" s="63"/>
      <c r="AE62" s="74"/>
      <c r="AF62" s="1043"/>
      <c r="AG62" s="4"/>
    </row>
    <row r="63" spans="1:33" ht="12" customHeight="1" x14ac:dyDescent="0.2">
      <c r="A63" s="2"/>
      <c r="B63" s="215"/>
      <c r="C63" s="94"/>
      <c r="D63" s="13"/>
      <c r="E63" s="74"/>
      <c r="F63" s="63"/>
      <c r="G63" s="63"/>
      <c r="H63" s="63"/>
      <c r="I63" s="63"/>
      <c r="J63" s="63"/>
      <c r="K63" s="63"/>
      <c r="L63" s="63"/>
      <c r="M63" s="63"/>
      <c r="N63" s="63"/>
      <c r="O63" s="63"/>
      <c r="P63" s="63"/>
      <c r="Q63" s="63"/>
      <c r="R63" s="63"/>
      <c r="S63" s="63"/>
      <c r="T63" s="63"/>
      <c r="U63" s="63"/>
      <c r="V63" s="63"/>
      <c r="W63" s="63"/>
      <c r="X63" s="63"/>
      <c r="Y63" s="63"/>
      <c r="Z63" s="63"/>
      <c r="AA63" s="63"/>
      <c r="AB63" s="63"/>
      <c r="AC63" s="63"/>
      <c r="AD63" s="63"/>
      <c r="AE63" s="74"/>
      <c r="AF63" s="1043"/>
      <c r="AG63" s="4"/>
    </row>
    <row r="64" spans="1:33" ht="12" customHeight="1" x14ac:dyDescent="0.2">
      <c r="A64" s="2"/>
      <c r="B64" s="215"/>
      <c r="C64" s="94"/>
      <c r="D64" s="13"/>
      <c r="E64" s="74"/>
      <c r="F64" s="63"/>
      <c r="G64" s="63"/>
      <c r="H64" s="63"/>
      <c r="I64" s="63"/>
      <c r="J64" s="63"/>
      <c r="K64" s="63"/>
      <c r="L64" s="63"/>
      <c r="M64" s="63"/>
      <c r="N64" s="63"/>
      <c r="O64" s="63"/>
      <c r="P64" s="63"/>
      <c r="Q64" s="63"/>
      <c r="R64" s="63"/>
      <c r="S64" s="63"/>
      <c r="T64" s="63"/>
      <c r="U64" s="63"/>
      <c r="V64" s="63"/>
      <c r="W64" s="63"/>
      <c r="X64" s="63"/>
      <c r="Y64" s="63"/>
      <c r="Z64" s="63"/>
      <c r="AA64" s="63"/>
      <c r="AB64" s="63"/>
      <c r="AC64" s="63"/>
      <c r="AD64" s="63"/>
      <c r="AE64" s="74"/>
      <c r="AF64" s="1043"/>
      <c r="AG64" s="4"/>
    </row>
    <row r="65" spans="1:33" ht="12" customHeight="1" x14ac:dyDescent="0.2">
      <c r="A65" s="2"/>
      <c r="B65" s="215"/>
      <c r="C65" s="94"/>
      <c r="D65" s="13"/>
      <c r="E65" s="74"/>
      <c r="F65" s="63"/>
      <c r="G65" s="63"/>
      <c r="H65" s="63"/>
      <c r="I65" s="63"/>
      <c r="J65" s="63"/>
      <c r="K65" s="63"/>
      <c r="L65" s="63"/>
      <c r="M65" s="63"/>
      <c r="N65" s="63"/>
      <c r="O65" s="63"/>
      <c r="P65" s="63"/>
      <c r="Q65" s="63"/>
      <c r="R65" s="63"/>
      <c r="S65" s="63"/>
      <c r="T65" s="63"/>
      <c r="U65" s="63"/>
      <c r="V65" s="63"/>
      <c r="W65" s="63"/>
      <c r="X65" s="63"/>
      <c r="Y65" s="63"/>
      <c r="Z65" s="63"/>
      <c r="AA65" s="63"/>
      <c r="AB65" s="63"/>
      <c r="AC65" s="63"/>
      <c r="AD65" s="63"/>
      <c r="AE65" s="74"/>
      <c r="AF65" s="1043"/>
      <c r="AG65" s="4"/>
    </row>
    <row r="66" spans="1:33" ht="12" customHeight="1" x14ac:dyDescent="0.2">
      <c r="A66" s="2"/>
      <c r="B66" s="215"/>
      <c r="C66" s="94"/>
      <c r="D66" s="13"/>
      <c r="E66" s="74"/>
      <c r="F66" s="63"/>
      <c r="G66" s="63"/>
      <c r="H66" s="63"/>
      <c r="I66" s="63"/>
      <c r="J66" s="63"/>
      <c r="K66" s="63"/>
      <c r="L66" s="63"/>
      <c r="M66" s="63"/>
      <c r="N66" s="63"/>
      <c r="O66" s="63"/>
      <c r="P66" s="63"/>
      <c r="Q66" s="63"/>
      <c r="R66" s="63"/>
      <c r="S66" s="63"/>
      <c r="T66" s="63"/>
      <c r="U66" s="63"/>
      <c r="V66" s="63"/>
      <c r="W66" s="63"/>
      <c r="X66" s="63"/>
      <c r="Y66" s="63"/>
      <c r="Z66" s="63"/>
      <c r="AA66" s="63"/>
      <c r="AB66" s="63"/>
      <c r="AC66" s="63"/>
      <c r="AD66" s="63"/>
      <c r="AE66" s="74"/>
      <c r="AF66" s="1043"/>
      <c r="AG66" s="4"/>
    </row>
    <row r="67" spans="1:33" ht="12" customHeight="1" x14ac:dyDescent="0.2">
      <c r="A67" s="2"/>
      <c r="B67" s="215"/>
      <c r="C67" s="94"/>
      <c r="D67" s="13"/>
      <c r="E67" s="74"/>
      <c r="F67" s="63"/>
      <c r="G67" s="63"/>
      <c r="H67" s="63"/>
      <c r="I67" s="63"/>
      <c r="J67" s="63"/>
      <c r="K67" s="63"/>
      <c r="L67" s="63"/>
      <c r="M67" s="63"/>
      <c r="N67" s="63"/>
      <c r="O67" s="63"/>
      <c r="P67" s="63"/>
      <c r="Q67" s="63"/>
      <c r="R67" s="63"/>
      <c r="S67" s="63"/>
      <c r="T67" s="63"/>
      <c r="U67" s="63"/>
      <c r="V67" s="63"/>
      <c r="W67" s="63"/>
      <c r="X67" s="63"/>
      <c r="Y67" s="63"/>
      <c r="Z67" s="63"/>
      <c r="AA67" s="63"/>
      <c r="AB67" s="63"/>
      <c r="AC67" s="63"/>
      <c r="AD67" s="63"/>
      <c r="AE67" s="74"/>
      <c r="AF67" s="1043"/>
      <c r="AG67" s="4"/>
    </row>
    <row r="68" spans="1:33" ht="12" customHeight="1" x14ac:dyDescent="0.2">
      <c r="A68" s="2"/>
      <c r="B68" s="215"/>
      <c r="C68" s="94"/>
      <c r="D68" s="13"/>
      <c r="E68" s="74"/>
      <c r="F68" s="63"/>
      <c r="G68" s="63"/>
      <c r="H68" s="63"/>
      <c r="I68" s="63"/>
      <c r="J68" s="63"/>
      <c r="K68" s="63"/>
      <c r="L68" s="63"/>
      <c r="M68" s="63"/>
      <c r="N68" s="63"/>
      <c r="O68" s="63"/>
      <c r="P68" s="63"/>
      <c r="Q68" s="63"/>
      <c r="R68" s="63"/>
      <c r="S68" s="63"/>
      <c r="T68" s="63"/>
      <c r="U68" s="63"/>
      <c r="V68" s="63"/>
      <c r="W68" s="63"/>
      <c r="X68" s="63"/>
      <c r="Y68" s="63"/>
      <c r="Z68" s="63"/>
      <c r="AA68" s="63"/>
      <c r="AB68" s="63"/>
      <c r="AC68" s="63"/>
      <c r="AD68" s="63"/>
      <c r="AE68" s="74"/>
      <c r="AF68" s="1043"/>
      <c r="AG68" s="4"/>
    </row>
    <row r="69" spans="1:33" ht="12" customHeight="1" x14ac:dyDescent="0.2">
      <c r="A69" s="2"/>
      <c r="B69" s="215"/>
      <c r="C69" s="94"/>
      <c r="D69" s="13"/>
      <c r="E69" s="74"/>
      <c r="F69" s="63"/>
      <c r="G69" s="63"/>
      <c r="H69" s="63"/>
      <c r="I69" s="63"/>
      <c r="J69" s="63"/>
      <c r="K69" s="63"/>
      <c r="L69" s="63"/>
      <c r="M69" s="63"/>
      <c r="N69" s="63"/>
      <c r="O69" s="63"/>
      <c r="P69" s="63"/>
      <c r="Q69" s="63"/>
      <c r="R69" s="63"/>
      <c r="S69" s="63"/>
      <c r="T69" s="63"/>
      <c r="U69" s="63"/>
      <c r="V69" s="63"/>
      <c r="W69" s="63"/>
      <c r="X69" s="63"/>
      <c r="Y69" s="63"/>
      <c r="Z69" s="63"/>
      <c r="AA69" s="63"/>
      <c r="AB69" s="63"/>
      <c r="AC69" s="63"/>
      <c r="AD69" s="63"/>
      <c r="AE69" s="74"/>
      <c r="AF69" s="1043"/>
      <c r="AG69" s="4"/>
    </row>
    <row r="70" spans="1:33" ht="12" customHeight="1" x14ac:dyDescent="0.2">
      <c r="A70" s="2"/>
      <c r="B70" s="215"/>
      <c r="C70" s="94"/>
      <c r="D70" s="13"/>
      <c r="E70" s="74"/>
      <c r="F70" s="63"/>
      <c r="G70" s="63"/>
      <c r="H70" s="63"/>
      <c r="I70" s="63"/>
      <c r="J70" s="63"/>
      <c r="K70" s="63"/>
      <c r="L70" s="63"/>
      <c r="M70" s="63"/>
      <c r="N70" s="63"/>
      <c r="O70" s="63"/>
      <c r="P70" s="63"/>
      <c r="Q70" s="63"/>
      <c r="R70" s="63"/>
      <c r="S70" s="63"/>
      <c r="T70" s="63"/>
      <c r="U70" s="63"/>
      <c r="V70" s="63"/>
      <c r="W70" s="63"/>
      <c r="X70" s="63"/>
      <c r="Y70" s="63"/>
      <c r="Z70" s="63"/>
      <c r="AA70" s="63"/>
      <c r="AB70" s="63"/>
      <c r="AC70" s="63"/>
      <c r="AD70" s="63"/>
      <c r="AE70" s="74"/>
      <c r="AF70" s="1043"/>
      <c r="AG70" s="4"/>
    </row>
    <row r="71" spans="1:33" s="67" customFormat="1" ht="9.75" customHeight="1" x14ac:dyDescent="0.15">
      <c r="A71" s="65"/>
      <c r="B71" s="327"/>
      <c r="C71" s="69"/>
      <c r="D71" s="21"/>
      <c r="E71" s="70"/>
      <c r="F71" s="70"/>
      <c r="G71" s="70"/>
      <c r="H71" s="75"/>
      <c r="I71" s="75"/>
      <c r="J71" s="75"/>
      <c r="K71" s="75"/>
      <c r="L71" s="75"/>
      <c r="M71" s="75"/>
      <c r="N71" s="75"/>
      <c r="O71" s="75"/>
      <c r="P71" s="75"/>
      <c r="Q71" s="75"/>
      <c r="R71" s="75"/>
      <c r="S71" s="75"/>
      <c r="T71" s="75"/>
      <c r="U71" s="75"/>
      <c r="V71" s="75"/>
      <c r="W71" s="75"/>
      <c r="X71" s="75"/>
      <c r="Y71" s="75"/>
      <c r="Z71" s="75"/>
      <c r="AA71" s="75"/>
      <c r="AB71" s="75"/>
      <c r="AC71" s="75"/>
      <c r="AD71" s="75"/>
      <c r="AE71" s="75"/>
      <c r="AF71" s="66"/>
      <c r="AG71" s="66"/>
    </row>
    <row r="72" spans="1:33" ht="13.5" customHeight="1" x14ac:dyDescent="0.2">
      <c r="A72" s="2"/>
      <c r="B72" s="329">
        <v>24</v>
      </c>
      <c r="C72" s="1403">
        <v>43497</v>
      </c>
      <c r="D72" s="1403"/>
      <c r="E72" s="1403"/>
      <c r="F72" s="1403"/>
      <c r="G72" s="1403"/>
      <c r="H72" s="1403"/>
      <c r="I72" s="1403"/>
      <c r="J72" s="76"/>
      <c r="K72" s="76"/>
      <c r="L72" s="76"/>
      <c r="M72" s="76"/>
      <c r="N72" s="76"/>
      <c r="O72" s="76"/>
      <c r="P72" s="76"/>
      <c r="Q72" s="76"/>
      <c r="R72" s="76"/>
      <c r="S72" s="76"/>
      <c r="T72" s="76"/>
      <c r="U72" s="76"/>
      <c r="V72" s="75"/>
      <c r="W72" s="76"/>
      <c r="X72" s="76"/>
      <c r="Y72" s="76"/>
      <c r="Z72" s="76"/>
      <c r="AA72" s="76"/>
      <c r="AB72" s="76"/>
      <c r="AC72" s="76"/>
      <c r="AD72" s="76"/>
      <c r="AE72" s="76"/>
      <c r="AF72" s="1043"/>
      <c r="AG72" s="4"/>
    </row>
    <row r="73" spans="1:33" ht="13.5" customHeight="1" x14ac:dyDescent="0.2">
      <c r="A73" s="2"/>
      <c r="B73" s="1"/>
      <c r="C73" s="1"/>
      <c r="D73" s="1"/>
      <c r="I73" s="4"/>
      <c r="J73" s="4"/>
      <c r="K73" s="4"/>
      <c r="L73" s="4"/>
      <c r="M73" s="4"/>
      <c r="N73" s="4"/>
      <c r="O73" s="4"/>
      <c r="P73" s="4"/>
      <c r="Q73" s="4"/>
      <c r="R73" s="4"/>
      <c r="S73" s="4"/>
      <c r="T73" s="4"/>
      <c r="U73" s="4"/>
      <c r="V73" s="68"/>
      <c r="W73" s="4"/>
      <c r="X73" s="4"/>
      <c r="Y73" s="4"/>
      <c r="AG73" s="4"/>
    </row>
  </sheetData>
  <customSheetViews>
    <customSheetView guid="{D8E90C30-C61D-40A7-989F-8651AA8E91E2}" hiddenRows="1" topLeftCell="A7">
      <selection activeCell="EW151" sqref="EW151:FA155"/>
      <pageMargins left="0.15748031496062992" right="0.15748031496062992" top="0.19685039370078741" bottom="0.19685039370078741" header="0" footer="0"/>
      <printOptions horizontalCentered="1"/>
      <pageSetup paperSize="9" orientation="portrait" r:id="rId1"/>
      <headerFooter alignWithMargins="0"/>
    </customSheetView>
    <customSheetView guid="{5859C3A0-D6FB-40D9-B6C2-346CB5A63A0A}" hiddenRows="1" topLeftCell="A7">
      <selection activeCell="EW151" sqref="EW151:FA155"/>
      <pageMargins left="0.15748031496062992" right="0.15748031496062992" top="0.19685039370078741" bottom="0.19685039370078741" header="0" footer="0"/>
      <printOptions horizontalCentered="1"/>
      <pageSetup paperSize="9" orientation="portrait" r:id="rId2"/>
      <headerFooter alignWithMargins="0"/>
    </customSheetView>
    <customSheetView guid="{87E9DA1B-1CEB-458D-87A5-C4E38BAE485A}" showPageBreaks="1" printArea="1" hiddenRows="1" topLeftCell="A7">
      <selection activeCell="EW151" sqref="EW151:FA155"/>
      <pageMargins left="0.15748031496062992" right="0.15748031496062992" top="0.19685039370078741" bottom="0.19685039370078741" header="0" footer="0"/>
      <printOptions horizontalCentered="1"/>
      <pageSetup paperSize="9" orientation="portrait" r:id="rId3"/>
      <headerFooter alignWithMargins="0"/>
    </customSheetView>
  </customSheetViews>
  <mergeCells count="9">
    <mergeCell ref="X1:AF1"/>
    <mergeCell ref="C72:I72"/>
    <mergeCell ref="B2:D2"/>
    <mergeCell ref="F47:V47"/>
    <mergeCell ref="F6:V6"/>
    <mergeCell ref="C8:D8"/>
    <mergeCell ref="X6:AD6"/>
    <mergeCell ref="X47:AD47"/>
    <mergeCell ref="F5:L5"/>
  </mergeCells>
  <phoneticPr fontId="9" type="noConversion"/>
  <printOptions horizontalCentered="1"/>
  <pageMargins left="0.15748031496062992" right="0.15748031496062992" top="0.19685039370078741" bottom="0.19685039370078741" header="0" footer="0"/>
  <pageSetup paperSize="9" scale="98" orientation="portrait" r:id="rId4"/>
  <headerFooter alignWithMargins="0"/>
  <drawing r:id="rId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01">
    <tabColor theme="9"/>
    <pageSetUpPr fitToPage="1"/>
  </sheetPr>
  <dimension ref="A1:E54"/>
  <sheetViews>
    <sheetView showRuler="0" topLeftCell="A25" workbookViewId="0">
      <selection activeCell="N67" sqref="N67"/>
    </sheetView>
  </sheetViews>
  <sheetFormatPr defaultRowHeight="12.75" x14ac:dyDescent="0.2"/>
  <cols>
    <col min="1" max="1" width="3.28515625" customWidth="1"/>
    <col min="2" max="3" width="2.5703125" customWidth="1"/>
    <col min="4" max="4" width="90.5703125" customWidth="1"/>
    <col min="5" max="5" width="3.28515625" customWidth="1"/>
  </cols>
  <sheetData>
    <row r="1" spans="1:5" ht="13.5" customHeight="1" x14ac:dyDescent="0.2">
      <c r="A1" s="312"/>
      <c r="B1" s="312"/>
      <c r="C1" s="312"/>
      <c r="D1" s="312"/>
      <c r="E1" s="312"/>
    </row>
    <row r="2" spans="1:5" ht="13.5" customHeight="1" x14ac:dyDescent="0.2">
      <c r="A2" s="312"/>
      <c r="B2" s="312"/>
      <c r="C2" s="312"/>
      <c r="D2" s="312"/>
      <c r="E2" s="312"/>
    </row>
    <row r="3" spans="1:5" ht="13.5" customHeight="1" x14ac:dyDescent="0.2">
      <c r="A3" s="312"/>
      <c r="B3" s="312"/>
      <c r="C3" s="312"/>
      <c r="D3" s="312"/>
      <c r="E3" s="312"/>
    </row>
    <row r="4" spans="1:5" s="7" customFormat="1" ht="13.5" customHeight="1" x14ac:dyDescent="0.2">
      <c r="A4" s="312"/>
      <c r="B4" s="312"/>
      <c r="C4" s="312"/>
      <c r="D4" s="312"/>
      <c r="E4" s="312"/>
    </row>
    <row r="5" spans="1:5" ht="13.5" customHeight="1" x14ac:dyDescent="0.2">
      <c r="A5" s="312"/>
      <c r="B5" s="312"/>
      <c r="C5" s="312"/>
      <c r="D5" s="312"/>
      <c r="E5" s="312"/>
    </row>
    <row r="6" spans="1:5" ht="13.5" customHeight="1" x14ac:dyDescent="0.2">
      <c r="A6" s="312"/>
      <c r="B6" s="312"/>
      <c r="C6" s="312"/>
      <c r="D6" s="312"/>
      <c r="E6" s="312"/>
    </row>
    <row r="7" spans="1:5" ht="13.5" customHeight="1" x14ac:dyDescent="0.2">
      <c r="A7" s="312"/>
      <c r="B7" s="312"/>
      <c r="C7" s="312"/>
      <c r="D7" s="312"/>
      <c r="E7" s="312"/>
    </row>
    <row r="8" spans="1:5" ht="13.5" customHeight="1" x14ac:dyDescent="0.2">
      <c r="A8" s="312"/>
      <c r="B8" s="312"/>
      <c r="C8" s="312"/>
      <c r="D8" s="312"/>
      <c r="E8" s="312"/>
    </row>
    <row r="9" spans="1:5" ht="13.5" customHeight="1" x14ac:dyDescent="0.2">
      <c r="A9" s="312"/>
      <c r="B9" s="312"/>
      <c r="C9" s="312"/>
      <c r="D9" s="312"/>
      <c r="E9" s="312"/>
    </row>
    <row r="10" spans="1:5" ht="13.5" customHeight="1" x14ac:dyDescent="0.2">
      <c r="A10" s="312"/>
      <c r="B10" s="312"/>
      <c r="C10" s="312"/>
      <c r="D10" s="312"/>
      <c r="E10" s="312"/>
    </row>
    <row r="11" spans="1:5" ht="13.5" customHeight="1" x14ac:dyDescent="0.2">
      <c r="A11" s="312"/>
      <c r="B11" s="312"/>
      <c r="C11" s="312"/>
      <c r="D11" s="312"/>
      <c r="E11" s="312"/>
    </row>
    <row r="12" spans="1:5" ht="13.5" customHeight="1" x14ac:dyDescent="0.2">
      <c r="A12" s="312"/>
      <c r="B12" s="312"/>
      <c r="C12" s="312"/>
      <c r="D12" s="312"/>
      <c r="E12" s="312"/>
    </row>
    <row r="13" spans="1:5" ht="13.5" customHeight="1" x14ac:dyDescent="0.2">
      <c r="A13" s="312"/>
      <c r="B13" s="312"/>
      <c r="C13" s="312"/>
      <c r="D13" s="312"/>
      <c r="E13" s="312"/>
    </row>
    <row r="14" spans="1:5" ht="13.5" customHeight="1" x14ac:dyDescent="0.2">
      <c r="A14" s="312"/>
      <c r="B14" s="312"/>
      <c r="C14" s="312"/>
      <c r="D14" s="312"/>
      <c r="E14" s="312"/>
    </row>
    <row r="15" spans="1:5" ht="13.5" customHeight="1" x14ac:dyDescent="0.2">
      <c r="A15" s="312"/>
      <c r="B15" s="312"/>
      <c r="C15" s="312"/>
      <c r="D15" s="312"/>
      <c r="E15" s="312"/>
    </row>
    <row r="16" spans="1:5" ht="13.5" customHeight="1" x14ac:dyDescent="0.2">
      <c r="A16" s="312"/>
      <c r="B16" s="312"/>
      <c r="C16" s="312"/>
      <c r="D16" s="312"/>
      <c r="E16" s="312"/>
    </row>
    <row r="17" spans="1:5" ht="13.5" customHeight="1" x14ac:dyDescent="0.2">
      <c r="A17" s="312"/>
      <c r="B17" s="312"/>
      <c r="C17" s="312"/>
      <c r="D17" s="312"/>
      <c r="E17" s="312"/>
    </row>
    <row r="18" spans="1:5" ht="13.5" customHeight="1" x14ac:dyDescent="0.2">
      <c r="A18" s="312"/>
      <c r="B18" s="312"/>
      <c r="C18" s="312"/>
      <c r="D18" s="312"/>
      <c r="E18" s="312"/>
    </row>
    <row r="19" spans="1:5" ht="13.5" customHeight="1" x14ac:dyDescent="0.2">
      <c r="A19" s="312"/>
      <c r="B19" s="312"/>
      <c r="C19" s="312"/>
      <c r="D19" s="312"/>
      <c r="E19" s="312"/>
    </row>
    <row r="20" spans="1:5" ht="13.5" customHeight="1" x14ac:dyDescent="0.2">
      <c r="A20" s="312"/>
      <c r="B20" s="312"/>
      <c r="C20" s="312"/>
      <c r="D20" s="312"/>
      <c r="E20" s="312"/>
    </row>
    <row r="21" spans="1:5" ht="13.5" customHeight="1" x14ac:dyDescent="0.2">
      <c r="A21" s="312"/>
      <c r="B21" s="312"/>
      <c r="C21" s="312"/>
      <c r="D21" s="312"/>
      <c r="E21" s="312"/>
    </row>
    <row r="22" spans="1:5" ht="13.5" customHeight="1" x14ac:dyDescent="0.2">
      <c r="A22" s="312"/>
      <c r="B22" s="312"/>
      <c r="C22" s="312"/>
      <c r="D22" s="312"/>
      <c r="E22" s="312"/>
    </row>
    <row r="23" spans="1:5" ht="13.5" customHeight="1" x14ac:dyDescent="0.2">
      <c r="A23" s="312"/>
      <c r="B23" s="312"/>
      <c r="C23" s="312"/>
      <c r="D23" s="312"/>
      <c r="E23" s="312"/>
    </row>
    <row r="24" spans="1:5" ht="13.5" customHeight="1" x14ac:dyDescent="0.2">
      <c r="A24" s="312"/>
      <c r="B24" s="312"/>
      <c r="C24" s="312"/>
      <c r="D24" s="312"/>
      <c r="E24" s="312"/>
    </row>
    <row r="25" spans="1:5" ht="13.5" customHeight="1" x14ac:dyDescent="0.2">
      <c r="A25" s="312"/>
      <c r="B25" s="312"/>
      <c r="C25" s="312"/>
      <c r="D25" s="312"/>
      <c r="E25" s="312"/>
    </row>
    <row r="26" spans="1:5" ht="13.5" customHeight="1" x14ac:dyDescent="0.2">
      <c r="A26" s="312"/>
      <c r="B26" s="312"/>
      <c r="C26" s="312"/>
      <c r="D26" s="312"/>
      <c r="E26" s="312"/>
    </row>
    <row r="27" spans="1:5" ht="13.5" customHeight="1" x14ac:dyDescent="0.2">
      <c r="A27" s="312"/>
      <c r="B27" s="312"/>
      <c r="C27" s="312"/>
      <c r="D27" s="312"/>
      <c r="E27" s="312"/>
    </row>
    <row r="28" spans="1:5" ht="13.5" customHeight="1" x14ac:dyDescent="0.2">
      <c r="A28" s="312"/>
      <c r="B28" s="312"/>
      <c r="C28" s="312"/>
      <c r="D28" s="312"/>
      <c r="E28" s="312"/>
    </row>
    <row r="29" spans="1:5" ht="13.5" customHeight="1" x14ac:dyDescent="0.2">
      <c r="A29" s="312"/>
      <c r="B29" s="312"/>
      <c r="C29" s="312"/>
      <c r="D29" s="312"/>
      <c r="E29" s="312"/>
    </row>
    <row r="30" spans="1:5" ht="13.5" customHeight="1" x14ac:dyDescent="0.2">
      <c r="A30" s="312"/>
      <c r="B30" s="312"/>
      <c r="C30" s="312"/>
      <c r="D30" s="312"/>
      <c r="E30" s="312"/>
    </row>
    <row r="31" spans="1:5" ht="13.5" customHeight="1" x14ac:dyDescent="0.2">
      <c r="A31" s="312"/>
      <c r="B31" s="312"/>
      <c r="C31" s="312"/>
      <c r="D31" s="312"/>
      <c r="E31" s="312"/>
    </row>
    <row r="32" spans="1:5" ht="13.5" customHeight="1" x14ac:dyDescent="0.2">
      <c r="A32" s="312"/>
      <c r="B32" s="312"/>
      <c r="C32" s="312"/>
      <c r="D32" s="312"/>
      <c r="E32" s="312"/>
    </row>
    <row r="33" spans="1:5" ht="13.5" customHeight="1" x14ac:dyDescent="0.2">
      <c r="A33" s="312"/>
      <c r="B33" s="312"/>
      <c r="C33" s="312"/>
      <c r="D33" s="312"/>
      <c r="E33" s="312"/>
    </row>
    <row r="34" spans="1:5" ht="13.5" customHeight="1" x14ac:dyDescent="0.2">
      <c r="A34" s="312"/>
      <c r="B34" s="312"/>
      <c r="C34" s="312"/>
      <c r="D34" s="312"/>
      <c r="E34" s="312"/>
    </row>
    <row r="35" spans="1:5" ht="13.5" customHeight="1" x14ac:dyDescent="0.2">
      <c r="A35" s="312"/>
      <c r="B35" s="312"/>
      <c r="C35" s="312"/>
      <c r="D35" s="312"/>
      <c r="E35" s="312"/>
    </row>
    <row r="36" spans="1:5" ht="13.5" customHeight="1" x14ac:dyDescent="0.2">
      <c r="A36" s="312"/>
      <c r="B36" s="312"/>
      <c r="C36" s="312"/>
      <c r="D36" s="312"/>
      <c r="E36" s="312"/>
    </row>
    <row r="37" spans="1:5" ht="13.5" customHeight="1" x14ac:dyDescent="0.2">
      <c r="A37" s="312"/>
      <c r="B37" s="312"/>
      <c r="C37" s="312"/>
      <c r="D37" s="312"/>
      <c r="E37" s="312"/>
    </row>
    <row r="38" spans="1:5" ht="13.5" customHeight="1" x14ac:dyDescent="0.2">
      <c r="A38" s="312"/>
      <c r="B38" s="312"/>
      <c r="C38" s="312"/>
      <c r="D38" s="312"/>
      <c r="E38" s="312"/>
    </row>
    <row r="39" spans="1:5" ht="13.5" customHeight="1" x14ac:dyDescent="0.2">
      <c r="A39" s="312"/>
      <c r="B39" s="312"/>
      <c r="C39" s="312"/>
      <c r="D39" s="312"/>
      <c r="E39" s="312"/>
    </row>
    <row r="40" spans="1:5" ht="13.5" customHeight="1" x14ac:dyDescent="0.2">
      <c r="A40" s="312"/>
      <c r="B40" s="312"/>
      <c r="C40" s="312"/>
      <c r="D40" s="312"/>
      <c r="E40" s="312"/>
    </row>
    <row r="41" spans="1:5" ht="18.75" customHeight="1" x14ac:dyDescent="0.2">
      <c r="A41" s="312"/>
      <c r="B41" s="312" t="s">
        <v>307</v>
      </c>
      <c r="C41" s="312"/>
      <c r="D41" s="312"/>
      <c r="E41" s="312"/>
    </row>
    <row r="42" spans="1:5" ht="9" customHeight="1" x14ac:dyDescent="0.2">
      <c r="A42" s="311"/>
      <c r="B42" s="339"/>
      <c r="C42" s="340"/>
      <c r="D42" s="341"/>
      <c r="E42" s="311"/>
    </row>
    <row r="43" spans="1:5" ht="13.5" customHeight="1" x14ac:dyDescent="0.2">
      <c r="A43" s="311"/>
      <c r="B43" s="339"/>
      <c r="C43" s="336"/>
      <c r="D43" s="342" t="s">
        <v>304</v>
      </c>
      <c r="E43" s="311"/>
    </row>
    <row r="44" spans="1:5" ht="13.5" customHeight="1" x14ac:dyDescent="0.2">
      <c r="A44" s="311"/>
      <c r="B44" s="339"/>
      <c r="C44" s="347"/>
      <c r="D44" s="549" t="s">
        <v>478</v>
      </c>
      <c r="E44" s="311"/>
    </row>
    <row r="45" spans="1:5" ht="13.5" customHeight="1" x14ac:dyDescent="0.2">
      <c r="A45" s="311"/>
      <c r="B45" s="339"/>
      <c r="C45" s="343"/>
      <c r="D45" s="341"/>
      <c r="E45" s="311"/>
    </row>
    <row r="46" spans="1:5" ht="13.5" customHeight="1" x14ac:dyDescent="0.2">
      <c r="A46" s="311"/>
      <c r="B46" s="339"/>
      <c r="C46" s="337"/>
      <c r="D46" s="342" t="s">
        <v>305</v>
      </c>
      <c r="E46" s="311"/>
    </row>
    <row r="47" spans="1:5" ht="13.5" customHeight="1" x14ac:dyDescent="0.2">
      <c r="A47" s="311"/>
      <c r="B47" s="339"/>
      <c r="C47" s="340"/>
      <c r="D47" s="882" t="s">
        <v>478</v>
      </c>
      <c r="E47" s="311"/>
    </row>
    <row r="48" spans="1:5" ht="13.5" customHeight="1" x14ac:dyDescent="0.2">
      <c r="A48" s="311"/>
      <c r="B48" s="339"/>
      <c r="C48" s="340"/>
      <c r="D48" s="341"/>
      <c r="E48" s="311"/>
    </row>
    <row r="49" spans="1:5" ht="13.5" customHeight="1" x14ac:dyDescent="0.2">
      <c r="A49" s="311"/>
      <c r="B49" s="339"/>
      <c r="C49" s="338"/>
      <c r="D49" s="342" t="s">
        <v>306</v>
      </c>
      <c r="E49" s="311"/>
    </row>
    <row r="50" spans="1:5" ht="13.5" customHeight="1" x14ac:dyDescent="0.2">
      <c r="A50" s="311"/>
      <c r="B50" s="339"/>
      <c r="C50" s="340"/>
      <c r="D50" s="549" t="s">
        <v>458</v>
      </c>
      <c r="E50" s="311"/>
    </row>
    <row r="51" spans="1:5" ht="25.5" customHeight="1" x14ac:dyDescent="0.2">
      <c r="A51" s="311"/>
      <c r="B51" s="344"/>
      <c r="C51" s="345"/>
      <c r="D51" s="346"/>
      <c r="E51" s="311"/>
    </row>
    <row r="52" spans="1:5" x14ac:dyDescent="0.2">
      <c r="A52" s="311"/>
      <c r="B52" s="312"/>
      <c r="C52" s="314"/>
      <c r="D52" s="313"/>
      <c r="E52" s="311"/>
    </row>
    <row r="53" spans="1:5" s="91" customFormat="1" x14ac:dyDescent="0.2">
      <c r="A53" s="311"/>
      <c r="B53" s="312"/>
      <c r="C53" s="314"/>
      <c r="D53" s="313"/>
      <c r="E53" s="311"/>
    </row>
    <row r="54" spans="1:5" ht="94.5" customHeight="1" x14ac:dyDescent="0.2">
      <c r="A54" s="311"/>
      <c r="B54" s="312"/>
      <c r="C54" s="314"/>
      <c r="D54" s="313"/>
      <c r="E54" s="311"/>
    </row>
  </sheetData>
  <customSheetViews>
    <customSheetView guid="{D8E90C30-C61D-40A7-989F-8651AA8E91E2}" showPageBreaks="1" printArea="1" showRuler="0">
      <selection activeCell="F23" sqref="F23"/>
      <pageMargins left="0.15748031496062992" right="0.15748031496062992" top="0.19685039370078741" bottom="0.19685039370078741" header="0" footer="0"/>
      <printOptions horizontalCentered="1"/>
      <pageSetup paperSize="9" orientation="portrait" r:id="rId1"/>
      <headerFooter alignWithMargins="0"/>
    </customSheetView>
    <customSheetView guid="{5859C3A0-D6FB-40D9-B6C2-346CB5A63A0A}" showRuler="0">
      <selection activeCell="EW151" sqref="EW151:FA155"/>
      <pageMargins left="0.15748031496062992" right="0.15748031496062992" top="0.19685039370078741" bottom="0.19685039370078741" header="0" footer="0"/>
      <printOptions horizontalCentered="1"/>
      <pageSetup paperSize="9" orientation="portrait" r:id="rId2"/>
      <headerFooter alignWithMargins="0"/>
    </customSheetView>
    <customSheetView guid="{87E9DA1B-1CEB-458D-87A5-C4E38BAE485A}" showPageBreaks="1" printArea="1" showRuler="0">
      <selection activeCell="EW151" sqref="EW151:FA155"/>
      <pageMargins left="0.15748031496062992" right="0.15748031496062992" top="0.19685039370078741" bottom="0.19685039370078741" header="0" footer="0"/>
      <printOptions horizontalCentered="1"/>
      <pageSetup paperSize="9" orientation="portrait" r:id="rId3"/>
      <headerFooter alignWithMargins="0"/>
    </customSheetView>
  </customSheetViews>
  <phoneticPr fontId="9" type="noConversion"/>
  <hyperlinks>
    <hyperlink ref="D44" r:id="rId4"/>
    <hyperlink ref="D50" r:id="rId5"/>
    <hyperlink ref="D47" r:id="rId6"/>
  </hyperlinks>
  <printOptions horizontalCentered="1"/>
  <pageMargins left="0.15748031496062992" right="0.15748031496062992" top="0.19685039370078741" bottom="0.19685039370078741" header="0" footer="0"/>
  <pageSetup paperSize="9" orientation="portrait" r:id="rId7"/>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1">
    <tabColor theme="9"/>
  </sheetPr>
  <dimension ref="A1:S55"/>
  <sheetViews>
    <sheetView showRuler="0" zoomScaleNormal="100" workbookViewId="0"/>
  </sheetViews>
  <sheetFormatPr defaultRowHeight="12.75" x14ac:dyDescent="0.2"/>
  <cols>
    <col min="1" max="1" width="1" style="27" customWidth="1"/>
    <col min="2" max="2" width="2.5703125" style="27" customWidth="1"/>
    <col min="3" max="3" width="3" style="27" customWidth="1"/>
    <col min="4" max="4" width="6" style="27" customWidth="1"/>
    <col min="5" max="5" width="10.7109375" style="27" customWidth="1"/>
    <col min="6" max="6" width="0.5703125" style="27" customWidth="1"/>
    <col min="7" max="7" width="13" style="27" customWidth="1"/>
    <col min="8" max="8" width="5.5703125" style="27" customWidth="1"/>
    <col min="9" max="9" width="2.5703125" style="27" customWidth="1"/>
    <col min="10" max="10" width="20.7109375" style="27" customWidth="1"/>
    <col min="11" max="11" width="11.7109375" style="27" customWidth="1"/>
    <col min="12" max="12" width="17.28515625" style="27" customWidth="1"/>
    <col min="13" max="13" width="2.7109375" style="27" customWidth="1"/>
    <col min="14" max="14" width="2.42578125" style="27" customWidth="1"/>
    <col min="15" max="15" width="1" style="27" customWidth="1"/>
    <col min="16" max="16384" width="9.140625" style="27"/>
  </cols>
  <sheetData>
    <row r="1" spans="1:15" ht="13.5" customHeight="1" x14ac:dyDescent="0.2">
      <c r="A1" s="24"/>
      <c r="B1" s="1410" t="s">
        <v>295</v>
      </c>
      <c r="C1" s="1411"/>
      <c r="D1" s="1411"/>
      <c r="E1" s="1411"/>
      <c r="F1" s="25"/>
      <c r="G1" s="25"/>
      <c r="H1" s="25"/>
      <c r="I1" s="25"/>
      <c r="J1" s="25"/>
      <c r="K1" s="25"/>
      <c r="L1" s="25"/>
      <c r="M1" s="305"/>
      <c r="N1" s="305"/>
      <c r="O1" s="26"/>
    </row>
    <row r="2" spans="1:15" ht="8.25" customHeight="1" x14ac:dyDescent="0.2">
      <c r="A2" s="24"/>
      <c r="B2" s="310"/>
      <c r="C2" s="306"/>
      <c r="D2" s="306"/>
      <c r="E2" s="306"/>
      <c r="F2" s="306"/>
      <c r="G2" s="306"/>
      <c r="H2" s="307"/>
      <c r="I2" s="307"/>
      <c r="J2" s="307"/>
      <c r="K2" s="307"/>
      <c r="L2" s="307"/>
      <c r="M2" s="307"/>
      <c r="N2" s="308"/>
      <c r="O2" s="28"/>
    </row>
    <row r="3" spans="1:15" s="32" customFormat="1" ht="11.25" customHeight="1" x14ac:dyDescent="0.2">
      <c r="A3" s="29"/>
      <c r="B3" s="30"/>
      <c r="C3" s="1412" t="s">
        <v>53</v>
      </c>
      <c r="D3" s="1412"/>
      <c r="E3" s="1412"/>
      <c r="F3" s="1412"/>
      <c r="G3" s="1412"/>
      <c r="H3" s="1412"/>
      <c r="I3" s="1412"/>
      <c r="J3" s="1412"/>
      <c r="K3" s="1412"/>
      <c r="L3" s="1412"/>
      <c r="M3" s="1412"/>
      <c r="N3" s="309"/>
      <c r="O3" s="31"/>
    </row>
    <row r="4" spans="1:15" s="32" customFormat="1" ht="11.25" x14ac:dyDescent="0.2">
      <c r="A4" s="29"/>
      <c r="B4" s="30"/>
      <c r="C4" s="1412"/>
      <c r="D4" s="1412"/>
      <c r="E4" s="1412"/>
      <c r="F4" s="1412"/>
      <c r="G4" s="1412"/>
      <c r="H4" s="1412"/>
      <c r="I4" s="1412"/>
      <c r="J4" s="1412"/>
      <c r="K4" s="1412"/>
      <c r="L4" s="1412"/>
      <c r="M4" s="1412"/>
      <c r="N4" s="309"/>
      <c r="O4" s="31"/>
    </row>
    <row r="5" spans="1:15" s="32" customFormat="1" ht="3" customHeight="1" x14ac:dyDescent="0.2">
      <c r="A5" s="29"/>
      <c r="B5" s="30"/>
      <c r="C5" s="33"/>
      <c r="D5" s="33"/>
      <c r="E5" s="33"/>
      <c r="F5" s="33"/>
      <c r="G5" s="33"/>
      <c r="H5" s="33"/>
      <c r="I5" s="33"/>
      <c r="J5" s="30"/>
      <c r="K5" s="30"/>
      <c r="L5" s="30"/>
      <c r="M5" s="34"/>
      <c r="N5" s="309"/>
      <c r="O5" s="31"/>
    </row>
    <row r="6" spans="1:15" s="32" customFormat="1" ht="18" customHeight="1" x14ac:dyDescent="0.2">
      <c r="A6" s="29"/>
      <c r="B6" s="30"/>
      <c r="C6" s="35"/>
      <c r="D6" s="1413" t="s">
        <v>407</v>
      </c>
      <c r="E6" s="1413"/>
      <c r="F6" s="1413"/>
      <c r="G6" s="1413"/>
      <c r="H6" s="1413"/>
      <c r="I6" s="1413"/>
      <c r="J6" s="1413"/>
      <c r="K6" s="1413"/>
      <c r="L6" s="1413"/>
      <c r="M6" s="1413"/>
      <c r="N6" s="309"/>
      <c r="O6" s="31"/>
    </row>
    <row r="7" spans="1:15" s="32" customFormat="1" ht="3" customHeight="1" x14ac:dyDescent="0.2">
      <c r="A7" s="29"/>
      <c r="B7" s="30"/>
      <c r="C7" s="33"/>
      <c r="D7" s="33"/>
      <c r="E7" s="33"/>
      <c r="F7" s="33"/>
      <c r="G7" s="33"/>
      <c r="H7" s="33"/>
      <c r="I7" s="33"/>
      <c r="J7" s="30"/>
      <c r="K7" s="30"/>
      <c r="L7" s="30"/>
      <c r="M7" s="34"/>
      <c r="N7" s="309"/>
      <c r="O7" s="31"/>
    </row>
    <row r="8" spans="1:15" s="32" customFormat="1" ht="92.25" customHeight="1" x14ac:dyDescent="0.2">
      <c r="A8" s="29"/>
      <c r="B8" s="30"/>
      <c r="C8" s="33"/>
      <c r="D8" s="1415" t="s">
        <v>408</v>
      </c>
      <c r="E8" s="1413"/>
      <c r="F8" s="1413"/>
      <c r="G8" s="1413"/>
      <c r="H8" s="1413"/>
      <c r="I8" s="1413"/>
      <c r="J8" s="1413"/>
      <c r="K8" s="1413"/>
      <c r="L8" s="1413"/>
      <c r="M8" s="1413"/>
      <c r="N8" s="309"/>
      <c r="O8" s="31"/>
    </row>
    <row r="9" spans="1:15" s="32" customFormat="1" ht="3" customHeight="1" x14ac:dyDescent="0.2">
      <c r="A9" s="29"/>
      <c r="B9" s="30"/>
      <c r="C9" s="33"/>
      <c r="D9" s="33"/>
      <c r="E9" s="33"/>
      <c r="F9" s="33"/>
      <c r="G9" s="33"/>
      <c r="H9" s="33"/>
      <c r="I9" s="33"/>
      <c r="J9" s="30"/>
      <c r="K9" s="30"/>
      <c r="L9" s="30"/>
      <c r="M9" s="34"/>
      <c r="N9" s="309"/>
      <c r="O9" s="31"/>
    </row>
    <row r="10" spans="1:15" s="32" customFormat="1" ht="67.5" customHeight="1" x14ac:dyDescent="0.2">
      <c r="A10" s="29"/>
      <c r="B10" s="30"/>
      <c r="C10" s="33"/>
      <c r="D10" s="1414" t="s">
        <v>409</v>
      </c>
      <c r="E10" s="1414"/>
      <c r="F10" s="1414"/>
      <c r="G10" s="1414"/>
      <c r="H10" s="1414"/>
      <c r="I10" s="1414"/>
      <c r="J10" s="1414"/>
      <c r="K10" s="1414"/>
      <c r="L10" s="1414"/>
      <c r="M10" s="1414"/>
      <c r="N10" s="309"/>
      <c r="O10" s="31"/>
    </row>
    <row r="11" spans="1:15" s="32" customFormat="1" ht="3" customHeight="1" x14ac:dyDescent="0.2">
      <c r="A11" s="29"/>
      <c r="B11" s="30"/>
      <c r="C11" s="33"/>
      <c r="D11" s="203"/>
      <c r="E11" s="203"/>
      <c r="F11" s="203"/>
      <c r="G11" s="203"/>
      <c r="H11" s="203"/>
      <c r="I11" s="203"/>
      <c r="J11" s="203"/>
      <c r="K11" s="203"/>
      <c r="L11" s="203"/>
      <c r="M11" s="203"/>
      <c r="N11" s="309"/>
      <c r="O11" s="31"/>
    </row>
    <row r="12" spans="1:15" s="32" customFormat="1" ht="53.25" customHeight="1" x14ac:dyDescent="0.2">
      <c r="A12" s="29"/>
      <c r="B12" s="30"/>
      <c r="C12" s="33"/>
      <c r="D12" s="1413" t="s">
        <v>410</v>
      </c>
      <c r="E12" s="1413"/>
      <c r="F12" s="1413"/>
      <c r="G12" s="1413"/>
      <c r="H12" s="1413"/>
      <c r="I12" s="1413"/>
      <c r="J12" s="1413"/>
      <c r="K12" s="1413"/>
      <c r="L12" s="1413"/>
      <c r="M12" s="1413"/>
      <c r="N12" s="309"/>
      <c r="O12" s="31"/>
    </row>
    <row r="13" spans="1:15" s="32" customFormat="1" ht="3" customHeight="1" x14ac:dyDescent="0.2">
      <c r="A13" s="29"/>
      <c r="B13" s="30"/>
      <c r="C13" s="33"/>
      <c r="D13" s="203"/>
      <c r="E13" s="203"/>
      <c r="F13" s="203"/>
      <c r="G13" s="203"/>
      <c r="H13" s="203"/>
      <c r="I13" s="203"/>
      <c r="J13" s="203"/>
      <c r="K13" s="203"/>
      <c r="L13" s="203"/>
      <c r="M13" s="203"/>
      <c r="N13" s="309"/>
      <c r="O13" s="31"/>
    </row>
    <row r="14" spans="1:15" s="32" customFormat="1" ht="23.25" customHeight="1" x14ac:dyDescent="0.2">
      <c r="A14" s="29"/>
      <c r="B14" s="30"/>
      <c r="C14" s="33"/>
      <c r="D14" s="1413" t="s">
        <v>411</v>
      </c>
      <c r="E14" s="1413"/>
      <c r="F14" s="1413"/>
      <c r="G14" s="1413"/>
      <c r="H14" s="1413"/>
      <c r="I14" s="1413"/>
      <c r="J14" s="1413"/>
      <c r="K14" s="1413"/>
      <c r="L14" s="1413"/>
      <c r="M14" s="1413"/>
      <c r="N14" s="309"/>
      <c r="O14" s="31"/>
    </row>
    <row r="15" spans="1:15" s="32" customFormat="1" ht="3" customHeight="1" x14ac:dyDescent="0.2">
      <c r="A15" s="29"/>
      <c r="B15" s="30"/>
      <c r="C15" s="33"/>
      <c r="D15" s="203"/>
      <c r="E15" s="203"/>
      <c r="F15" s="203"/>
      <c r="G15" s="203"/>
      <c r="H15" s="203"/>
      <c r="I15" s="203"/>
      <c r="J15" s="203"/>
      <c r="K15" s="203"/>
      <c r="L15" s="203"/>
      <c r="M15" s="203"/>
      <c r="N15" s="309"/>
      <c r="O15" s="31"/>
    </row>
    <row r="16" spans="1:15" s="32" customFormat="1" ht="23.25" customHeight="1" x14ac:dyDescent="0.2">
      <c r="A16" s="29"/>
      <c r="B16" s="30"/>
      <c r="C16" s="33"/>
      <c r="D16" s="1413" t="s">
        <v>412</v>
      </c>
      <c r="E16" s="1413"/>
      <c r="F16" s="1413"/>
      <c r="G16" s="1413"/>
      <c r="H16" s="1413"/>
      <c r="I16" s="1413"/>
      <c r="J16" s="1413"/>
      <c r="K16" s="1413"/>
      <c r="L16" s="1413"/>
      <c r="M16" s="1413"/>
      <c r="N16" s="309"/>
      <c r="O16" s="31"/>
    </row>
    <row r="17" spans="1:19" s="32" customFormat="1" ht="3" customHeight="1" x14ac:dyDescent="0.2">
      <c r="A17" s="29"/>
      <c r="B17" s="30"/>
      <c r="C17" s="33"/>
      <c r="D17" s="203"/>
      <c r="E17" s="203"/>
      <c r="F17" s="203"/>
      <c r="G17" s="203"/>
      <c r="H17" s="203"/>
      <c r="I17" s="203"/>
      <c r="J17" s="203"/>
      <c r="K17" s="203"/>
      <c r="L17" s="203"/>
      <c r="M17" s="203"/>
      <c r="N17" s="309"/>
      <c r="O17" s="31"/>
    </row>
    <row r="18" spans="1:19" s="32" customFormat="1" ht="23.25" customHeight="1" x14ac:dyDescent="0.2">
      <c r="A18" s="29"/>
      <c r="B18" s="30"/>
      <c r="C18" s="33"/>
      <c r="D18" s="1415" t="s">
        <v>413</v>
      </c>
      <c r="E18" s="1413"/>
      <c r="F18" s="1413"/>
      <c r="G18" s="1413"/>
      <c r="H18" s="1413"/>
      <c r="I18" s="1413"/>
      <c r="J18" s="1413"/>
      <c r="K18" s="1413"/>
      <c r="L18" s="1413"/>
      <c r="M18" s="1413"/>
      <c r="N18" s="309"/>
      <c r="O18" s="31"/>
    </row>
    <row r="19" spans="1:19" s="32" customFormat="1" ht="3" customHeight="1" x14ac:dyDescent="0.2">
      <c r="A19" s="29"/>
      <c r="B19" s="30"/>
      <c r="C19" s="33"/>
      <c r="D19" s="203"/>
      <c r="E19" s="203"/>
      <c r="F19" s="203"/>
      <c r="G19" s="203"/>
      <c r="H19" s="203"/>
      <c r="I19" s="203"/>
      <c r="J19" s="203"/>
      <c r="K19" s="203"/>
      <c r="L19" s="203"/>
      <c r="M19" s="203"/>
      <c r="N19" s="309"/>
      <c r="O19" s="31"/>
    </row>
    <row r="20" spans="1:19" s="32" customFormat="1" ht="14.25" customHeight="1" x14ac:dyDescent="0.2">
      <c r="A20" s="29"/>
      <c r="B20" s="30"/>
      <c r="C20" s="33"/>
      <c r="D20" s="1413" t="s">
        <v>414</v>
      </c>
      <c r="E20" s="1413"/>
      <c r="F20" s="1413"/>
      <c r="G20" s="1413"/>
      <c r="H20" s="1413"/>
      <c r="I20" s="1413"/>
      <c r="J20" s="1413"/>
      <c r="K20" s="1413"/>
      <c r="L20" s="1413"/>
      <c r="M20" s="1413"/>
      <c r="N20" s="309"/>
      <c r="O20" s="31"/>
    </row>
    <row r="21" spans="1:19" s="32" customFormat="1" ht="3" customHeight="1" x14ac:dyDescent="0.2">
      <c r="A21" s="29"/>
      <c r="B21" s="30"/>
      <c r="C21" s="33"/>
      <c r="D21" s="203"/>
      <c r="E21" s="203"/>
      <c r="F21" s="203"/>
      <c r="G21" s="203"/>
      <c r="H21" s="203"/>
      <c r="I21" s="203"/>
      <c r="J21" s="203"/>
      <c r="K21" s="203"/>
      <c r="L21" s="203"/>
      <c r="M21" s="203"/>
      <c r="N21" s="309"/>
      <c r="O21" s="31"/>
    </row>
    <row r="22" spans="1:19" s="32" customFormat="1" ht="32.25" customHeight="1" x14ac:dyDescent="0.2">
      <c r="A22" s="29"/>
      <c r="B22" s="30"/>
      <c r="C22" s="33"/>
      <c r="D22" s="1413" t="s">
        <v>415</v>
      </c>
      <c r="E22" s="1413"/>
      <c r="F22" s="1413"/>
      <c r="G22" s="1413"/>
      <c r="H22" s="1413"/>
      <c r="I22" s="1413"/>
      <c r="J22" s="1413"/>
      <c r="K22" s="1413"/>
      <c r="L22" s="1413"/>
      <c r="M22" s="1413"/>
      <c r="N22" s="309"/>
      <c r="O22" s="31"/>
    </row>
    <row r="23" spans="1:19" s="32" customFormat="1" ht="3" customHeight="1" x14ac:dyDescent="0.2">
      <c r="A23" s="29"/>
      <c r="B23" s="30"/>
      <c r="C23" s="33"/>
      <c r="D23" s="203"/>
      <c r="E23" s="203"/>
      <c r="F23" s="203"/>
      <c r="G23" s="203"/>
      <c r="H23" s="203"/>
      <c r="I23" s="203"/>
      <c r="J23" s="203"/>
      <c r="K23" s="203"/>
      <c r="L23" s="203"/>
      <c r="M23" s="203"/>
      <c r="N23" s="309"/>
      <c r="O23" s="31"/>
    </row>
    <row r="24" spans="1:19" s="32" customFormat="1" ht="81.75" customHeight="1" x14ac:dyDescent="0.2">
      <c r="A24" s="29"/>
      <c r="B24" s="30"/>
      <c r="C24" s="33"/>
      <c r="D24" s="1413" t="s">
        <v>282</v>
      </c>
      <c r="E24" s="1413"/>
      <c r="F24" s="1413"/>
      <c r="G24" s="1413"/>
      <c r="H24" s="1413"/>
      <c r="I24" s="1413"/>
      <c r="J24" s="1413"/>
      <c r="K24" s="1413"/>
      <c r="L24" s="1413"/>
      <c r="M24" s="1413"/>
      <c r="N24" s="309"/>
      <c r="O24" s="31"/>
    </row>
    <row r="25" spans="1:19" s="32" customFormat="1" ht="3" customHeight="1" x14ac:dyDescent="0.2">
      <c r="A25" s="29"/>
      <c r="B25" s="30"/>
      <c r="C25" s="33"/>
      <c r="D25" s="203"/>
      <c r="E25" s="203"/>
      <c r="F25" s="203"/>
      <c r="G25" s="203"/>
      <c r="H25" s="203"/>
      <c r="I25" s="203"/>
      <c r="J25" s="203"/>
      <c r="K25" s="203"/>
      <c r="L25" s="203"/>
      <c r="M25" s="203"/>
      <c r="N25" s="309"/>
      <c r="O25" s="31"/>
    </row>
    <row r="26" spans="1:19" s="32" customFormat="1" ht="105.75" customHeight="1" x14ac:dyDescent="0.2">
      <c r="A26" s="29"/>
      <c r="B26" s="30"/>
      <c r="C26" s="33"/>
      <c r="D26" s="1418" t="s">
        <v>389</v>
      </c>
      <c r="E26" s="1418"/>
      <c r="F26" s="1418"/>
      <c r="G26" s="1418"/>
      <c r="H26" s="1418"/>
      <c r="I26" s="1418"/>
      <c r="J26" s="1418"/>
      <c r="K26" s="1418"/>
      <c r="L26" s="1418"/>
      <c r="M26" s="1418"/>
      <c r="N26" s="309"/>
      <c r="O26" s="31"/>
    </row>
    <row r="27" spans="1:19" s="32" customFormat="1" ht="3" customHeight="1" x14ac:dyDescent="0.2">
      <c r="A27" s="29"/>
      <c r="B27" s="30"/>
      <c r="C27" s="33"/>
      <c r="D27" s="44"/>
      <c r="E27" s="44"/>
      <c r="F27" s="44"/>
      <c r="G27" s="44"/>
      <c r="H27" s="44"/>
      <c r="I27" s="44"/>
      <c r="J27" s="45"/>
      <c r="K27" s="45"/>
      <c r="L27" s="45"/>
      <c r="M27" s="46"/>
      <c r="N27" s="309"/>
      <c r="O27" s="31"/>
    </row>
    <row r="28" spans="1:19" s="32" customFormat="1" ht="57" customHeight="1" x14ac:dyDescent="0.2">
      <c r="A28" s="29"/>
      <c r="B28" s="30"/>
      <c r="C28" s="35"/>
      <c r="D28" s="1413" t="s">
        <v>52</v>
      </c>
      <c r="E28" s="1421"/>
      <c r="F28" s="1421"/>
      <c r="G28" s="1421"/>
      <c r="H28" s="1421"/>
      <c r="I28" s="1421"/>
      <c r="J28" s="1421"/>
      <c r="K28" s="1421"/>
      <c r="L28" s="1421"/>
      <c r="M28" s="1421"/>
      <c r="N28" s="309"/>
      <c r="O28" s="31"/>
      <c r="S28" s="32" t="s">
        <v>34</v>
      </c>
    </row>
    <row r="29" spans="1:19" s="32" customFormat="1" ht="3" customHeight="1" x14ac:dyDescent="0.2">
      <c r="A29" s="29"/>
      <c r="B29" s="30"/>
      <c r="C29" s="35"/>
      <c r="D29" s="204"/>
      <c r="E29" s="204"/>
      <c r="F29" s="204"/>
      <c r="G29" s="204"/>
      <c r="H29" s="204"/>
      <c r="I29" s="204"/>
      <c r="J29" s="204"/>
      <c r="K29" s="204"/>
      <c r="L29" s="204"/>
      <c r="M29" s="204"/>
      <c r="N29" s="309"/>
      <c r="O29" s="31"/>
    </row>
    <row r="30" spans="1:19" s="32" customFormat="1" ht="34.5" customHeight="1" x14ac:dyDescent="0.2">
      <c r="A30" s="29"/>
      <c r="B30" s="30"/>
      <c r="C30" s="35"/>
      <c r="D30" s="1413" t="s">
        <v>51</v>
      </c>
      <c r="E30" s="1421"/>
      <c r="F30" s="1421"/>
      <c r="G30" s="1421"/>
      <c r="H30" s="1421"/>
      <c r="I30" s="1421"/>
      <c r="J30" s="1421"/>
      <c r="K30" s="1421"/>
      <c r="L30" s="1421"/>
      <c r="M30" s="1421"/>
      <c r="N30" s="309"/>
      <c r="O30" s="31"/>
    </row>
    <row r="31" spans="1:19" s="32" customFormat="1" ht="22.5" customHeight="1" x14ac:dyDescent="0.2">
      <c r="A31" s="29"/>
      <c r="B31" s="30"/>
      <c r="C31" s="37"/>
      <c r="D31" s="72"/>
      <c r="E31" s="72"/>
      <c r="F31" s="72"/>
      <c r="G31" s="72"/>
      <c r="H31" s="72"/>
      <c r="I31" s="72"/>
      <c r="J31" s="72"/>
      <c r="K31" s="72"/>
      <c r="L31" s="72"/>
      <c r="M31" s="72"/>
      <c r="N31" s="309"/>
      <c r="O31" s="31"/>
    </row>
    <row r="32" spans="1:19" s="32" customFormat="1" ht="13.5" customHeight="1" x14ac:dyDescent="0.2">
      <c r="A32" s="29"/>
      <c r="B32" s="30"/>
      <c r="C32" s="37"/>
      <c r="D32" s="297"/>
      <c r="E32" s="297"/>
      <c r="F32" s="297"/>
      <c r="G32" s="298"/>
      <c r="H32" s="299" t="s">
        <v>17</v>
      </c>
      <c r="I32" s="296"/>
      <c r="J32" s="40"/>
      <c r="K32" s="298"/>
      <c r="L32" s="299" t="s">
        <v>24</v>
      </c>
      <c r="M32" s="296"/>
      <c r="N32" s="309"/>
      <c r="O32" s="31"/>
    </row>
    <row r="33" spans="1:16" s="32" customFormat="1" ht="6" customHeight="1" x14ac:dyDescent="0.2">
      <c r="A33" s="29"/>
      <c r="B33" s="30"/>
      <c r="C33" s="37"/>
      <c r="D33" s="300"/>
      <c r="E33" s="38"/>
      <c r="F33" s="38"/>
      <c r="G33" s="40"/>
      <c r="H33" s="39"/>
      <c r="I33" s="40"/>
      <c r="J33" s="40"/>
      <c r="K33" s="302"/>
      <c r="L33" s="303"/>
      <c r="M33" s="40"/>
      <c r="N33" s="309"/>
      <c r="O33" s="31"/>
    </row>
    <row r="34" spans="1:16" s="32" customFormat="1" ht="11.25" x14ac:dyDescent="0.2">
      <c r="A34" s="29"/>
      <c r="B34" s="30"/>
      <c r="C34" s="36"/>
      <c r="D34" s="301" t="s">
        <v>44</v>
      </c>
      <c r="E34" s="38" t="s">
        <v>36</v>
      </c>
      <c r="F34" s="38"/>
      <c r="G34" s="38"/>
      <c r="H34" s="39"/>
      <c r="I34" s="38"/>
      <c r="J34" s="40"/>
      <c r="K34" s="304"/>
      <c r="L34" s="40"/>
      <c r="M34" s="40"/>
      <c r="N34" s="309"/>
      <c r="O34" s="31"/>
    </row>
    <row r="35" spans="1:16" s="32" customFormat="1" ht="11.25" customHeight="1" x14ac:dyDescent="0.2">
      <c r="A35" s="29"/>
      <c r="B35" s="30"/>
      <c r="C35" s="37"/>
      <c r="D35" s="301" t="s">
        <v>3</v>
      </c>
      <c r="E35" s="38" t="s">
        <v>37</v>
      </c>
      <c r="F35" s="38"/>
      <c r="G35" s="40"/>
      <c r="H35" s="39"/>
      <c r="I35" s="40"/>
      <c r="J35" s="40"/>
      <c r="K35" s="1422" t="str">
        <f>+capa!D59</f>
        <v>28 de fevereiro de 2019</v>
      </c>
      <c r="L35" s="1423"/>
      <c r="M35" s="930"/>
      <c r="N35" s="309"/>
      <c r="O35" s="31"/>
    </row>
    <row r="36" spans="1:16" s="32" customFormat="1" ht="11.25" x14ac:dyDescent="0.2">
      <c r="A36" s="29"/>
      <c r="B36" s="30"/>
      <c r="C36" s="37"/>
      <c r="D36" s="301" t="s">
        <v>40</v>
      </c>
      <c r="E36" s="38" t="s">
        <v>39</v>
      </c>
      <c r="F36" s="38"/>
      <c r="G36" s="40"/>
      <c r="H36" s="39"/>
      <c r="I36" s="40"/>
      <c r="J36" s="40"/>
      <c r="K36" s="845"/>
      <c r="L36" s="846"/>
      <c r="M36" s="846"/>
      <c r="N36" s="309"/>
      <c r="O36" s="31"/>
    </row>
    <row r="37" spans="1:16" s="32" customFormat="1" ht="12.75" customHeight="1" x14ac:dyDescent="0.2">
      <c r="A37" s="29"/>
      <c r="B37" s="30"/>
      <c r="C37" s="36"/>
      <c r="D37" s="301" t="s">
        <v>41</v>
      </c>
      <c r="E37" s="38" t="s">
        <v>20</v>
      </c>
      <c r="F37" s="38"/>
      <c r="G37" s="38"/>
      <c r="H37" s="39"/>
      <c r="I37" s="38"/>
      <c r="J37" s="40"/>
      <c r="K37" s="1419"/>
      <c r="L37" s="1420"/>
      <c r="M37" s="1420"/>
      <c r="N37" s="309"/>
      <c r="O37" s="31"/>
    </row>
    <row r="38" spans="1:16" s="32" customFormat="1" ht="11.25" x14ac:dyDescent="0.2">
      <c r="A38" s="29"/>
      <c r="B38" s="30"/>
      <c r="C38" s="36"/>
      <c r="D38" s="301" t="s">
        <v>15</v>
      </c>
      <c r="E38" s="38" t="s">
        <v>5</v>
      </c>
      <c r="F38" s="38"/>
      <c r="G38" s="38"/>
      <c r="H38" s="39"/>
      <c r="I38" s="38"/>
      <c r="J38" s="40"/>
      <c r="K38" s="1419"/>
      <c r="L38" s="1420"/>
      <c r="M38" s="1420"/>
      <c r="N38" s="309"/>
      <c r="O38" s="31"/>
    </row>
    <row r="39" spans="1:16" s="32" customFormat="1" ht="8.25" customHeight="1" x14ac:dyDescent="0.2">
      <c r="A39" s="29"/>
      <c r="B39" s="30"/>
      <c r="C39" s="30"/>
      <c r="D39" s="30"/>
      <c r="E39" s="30"/>
      <c r="F39" s="30"/>
      <c r="G39" s="30"/>
      <c r="H39" s="30"/>
      <c r="I39" s="30"/>
      <c r="J39" s="30"/>
      <c r="K39" s="25"/>
      <c r="L39" s="30"/>
      <c r="M39" s="30"/>
      <c r="N39" s="309"/>
      <c r="O39" s="31"/>
    </row>
    <row r="40" spans="1:16" ht="13.5" customHeight="1" x14ac:dyDescent="0.2">
      <c r="A40" s="24"/>
      <c r="B40" s="28"/>
      <c r="C40" s="26"/>
      <c r="D40" s="26"/>
      <c r="E40" s="20"/>
      <c r="F40" s="25"/>
      <c r="G40" s="25"/>
      <c r="H40" s="25"/>
      <c r="I40" s="25"/>
      <c r="J40" s="25"/>
      <c r="L40" s="1416">
        <v>43497</v>
      </c>
      <c r="M40" s="1417"/>
      <c r="N40" s="330">
        <v>3</v>
      </c>
      <c r="O40" s="166"/>
      <c r="P40" s="166"/>
    </row>
    <row r="48" spans="1:16" x14ac:dyDescent="0.2">
      <c r="C48" s="705"/>
    </row>
    <row r="51" spans="13:14" ht="8.25" customHeight="1" x14ac:dyDescent="0.2"/>
    <row r="53" spans="13:14" ht="9" customHeight="1" x14ac:dyDescent="0.2">
      <c r="N53" s="32"/>
    </row>
    <row r="54" spans="13:14" ht="8.25" customHeight="1" x14ac:dyDescent="0.2">
      <c r="M54" s="41"/>
      <c r="N54" s="41"/>
    </row>
    <row r="55" spans="13:14" ht="9.75" customHeight="1" x14ac:dyDescent="0.2"/>
  </sheetData>
  <customSheetViews>
    <customSheetView guid="{D8E90C30-C61D-40A7-989F-8651AA8E91E2}" showPageBreaks="1" printArea="1" showRuler="0">
      <selection activeCell="M6" sqref="M6"/>
      <pageMargins left="0.15748031496062992" right="0.15748031496062992" top="0.19685039370078741" bottom="0.19685039370078741" header="0" footer="0"/>
      <printOptions horizontalCentered="1"/>
      <pageSetup paperSize="9" orientation="portrait" r:id="rId1"/>
      <headerFooter alignWithMargins="0"/>
    </customSheetView>
    <customSheetView guid="{5859C3A0-D6FB-40D9-B6C2-346CB5A63A0A}" showRuler="0" topLeftCell="A19">
      <selection activeCell="EW151" sqref="EW151:FA155"/>
      <pageMargins left="0.15748031496062992" right="0.15748031496062992" top="0.19685039370078741" bottom="0.19685039370078741" header="0" footer="0"/>
      <printOptions horizontalCentered="1"/>
      <pageSetup paperSize="9" orientation="portrait" r:id="rId2"/>
      <headerFooter alignWithMargins="0"/>
    </customSheetView>
    <customSheetView guid="{87E9DA1B-1CEB-458D-87A5-C4E38BAE485A}" showPageBreaks="1" printArea="1" showRuler="0" topLeftCell="A19">
      <selection activeCell="EW151" sqref="EW151:FA155"/>
      <pageMargins left="0.15748031496062992" right="0.15748031496062992" top="0.19685039370078741" bottom="0.19685039370078741" header="0" footer="0"/>
      <printOptions horizontalCentered="1"/>
      <pageSetup paperSize="9" orientation="portrait" r:id="rId3"/>
      <headerFooter alignWithMargins="0"/>
    </customSheetView>
  </customSheetViews>
  <mergeCells count="18">
    <mergeCell ref="L40:M40"/>
    <mergeCell ref="D26:M26"/>
    <mergeCell ref="K37:M38"/>
    <mergeCell ref="D22:M22"/>
    <mergeCell ref="D18:M18"/>
    <mergeCell ref="D28:M28"/>
    <mergeCell ref="D30:M30"/>
    <mergeCell ref="D24:M24"/>
    <mergeCell ref="K35:L35"/>
    <mergeCell ref="B1:E1"/>
    <mergeCell ref="C3:M4"/>
    <mergeCell ref="D20:M20"/>
    <mergeCell ref="D12:M12"/>
    <mergeCell ref="D10:M10"/>
    <mergeCell ref="D6:M6"/>
    <mergeCell ref="D16:M16"/>
    <mergeCell ref="D14:M14"/>
    <mergeCell ref="D8:M8"/>
  </mergeCells>
  <phoneticPr fontId="9" type="noConversion"/>
  <printOptions horizontalCentered="1"/>
  <pageMargins left="0.15748031496062992" right="0.15748031496062992" top="0.19685039370078741" bottom="0.19685039370078741" header="0" footer="0"/>
  <pageSetup paperSize="9" orientation="portrait" r:id="rId4"/>
  <headerFooter alignWithMargins="0"/>
  <drawing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P58"/>
  <sheetViews>
    <sheetView showRuler="0" zoomScaleNormal="100" workbookViewId="0"/>
  </sheetViews>
  <sheetFormatPr defaultRowHeight="12.75" x14ac:dyDescent="0.2"/>
  <cols>
    <col min="1" max="1" width="1" style="1127" customWidth="1"/>
    <col min="2" max="2" width="2.5703125" style="1127" customWidth="1"/>
    <col min="3" max="3" width="1" style="1127" customWidth="1"/>
    <col min="4" max="4" width="21.85546875" style="1127" customWidth="1"/>
    <col min="5" max="5" width="8.42578125" style="1127" customWidth="1"/>
    <col min="6" max="6" width="5.42578125" style="1127" customWidth="1"/>
    <col min="7" max="7" width="8.42578125" style="1127" customWidth="1"/>
    <col min="8" max="8" width="5.42578125" style="1127" customWidth="1"/>
    <col min="9" max="9" width="8.42578125" style="1127" customWidth="1"/>
    <col min="10" max="10" width="5.42578125" style="1127" customWidth="1"/>
    <col min="11" max="11" width="8.42578125" style="1127" customWidth="1"/>
    <col min="12" max="12" width="5.42578125" style="1127" customWidth="1"/>
    <col min="13" max="13" width="8.42578125" style="1127" customWidth="1"/>
    <col min="14" max="14" width="5.42578125" style="1127" customWidth="1"/>
    <col min="15" max="15" width="2.5703125" style="1127" customWidth="1"/>
    <col min="16" max="16" width="1" style="1127" customWidth="1"/>
    <col min="17" max="16384" width="9.140625" style="1127"/>
  </cols>
  <sheetData>
    <row r="1" spans="1:16" ht="13.5" customHeight="1" x14ac:dyDescent="0.2">
      <c r="A1" s="1122"/>
      <c r="B1" s="1123"/>
      <c r="C1" s="1123"/>
      <c r="D1" s="1124"/>
      <c r="E1" s="1123"/>
      <c r="F1" s="1123"/>
      <c r="G1" s="1123"/>
      <c r="H1" s="1123"/>
      <c r="I1" s="1438" t="s">
        <v>373</v>
      </c>
      <c r="J1" s="1438"/>
      <c r="K1" s="1438"/>
      <c r="L1" s="1438"/>
      <c r="M1" s="1438"/>
      <c r="N1" s="1438"/>
      <c r="O1" s="1125"/>
      <c r="P1" s="1126"/>
    </row>
    <row r="2" spans="1:16" ht="6" customHeight="1" x14ac:dyDescent="0.2">
      <c r="A2" s="1169"/>
      <c r="B2" s="1122"/>
      <c r="C2" s="1122"/>
      <c r="D2" s="1122"/>
      <c r="E2" s="1122"/>
      <c r="F2" s="1122"/>
      <c r="G2" s="1122"/>
      <c r="H2" s="1122"/>
      <c r="I2" s="1122"/>
      <c r="J2" s="1122"/>
      <c r="K2" s="1122"/>
      <c r="L2" s="1122"/>
      <c r="M2" s="1122"/>
      <c r="N2" s="1122"/>
      <c r="O2" s="1122"/>
      <c r="P2" s="1126"/>
    </row>
    <row r="3" spans="1:16" ht="13.5" customHeight="1" thickBot="1" x14ac:dyDescent="0.25">
      <c r="A3" s="1169"/>
      <c r="B3" s="1122"/>
      <c r="C3" s="1193"/>
      <c r="D3" s="1122"/>
      <c r="E3" s="1122"/>
      <c r="F3" s="1122"/>
      <c r="G3" s="1131"/>
      <c r="H3" s="1122"/>
      <c r="I3" s="1122"/>
      <c r="J3" s="1122"/>
      <c r="K3" s="1122"/>
      <c r="L3" s="1122"/>
      <c r="M3" s="1434" t="s">
        <v>72</v>
      </c>
      <c r="N3" s="1434"/>
      <c r="O3" s="1122"/>
      <c r="P3" s="1126"/>
    </row>
    <row r="4" spans="1:16" s="1134" customFormat="1" ht="13.5" customHeight="1" thickBot="1" x14ac:dyDescent="0.25">
      <c r="A4" s="1250"/>
      <c r="B4" s="1155"/>
      <c r="C4" s="1439" t="s">
        <v>175</v>
      </c>
      <c r="D4" s="1440"/>
      <c r="E4" s="1440"/>
      <c r="F4" s="1440"/>
      <c r="G4" s="1440"/>
      <c r="H4" s="1440"/>
      <c r="I4" s="1440"/>
      <c r="J4" s="1440"/>
      <c r="K4" s="1440"/>
      <c r="L4" s="1440"/>
      <c r="M4" s="1440"/>
      <c r="N4" s="1441"/>
      <c r="O4" s="1122"/>
      <c r="P4" s="1132"/>
    </row>
    <row r="5" spans="1:16" ht="3.75" customHeight="1" x14ac:dyDescent="0.2">
      <c r="A5" s="1169"/>
      <c r="B5" s="1147"/>
      <c r="C5" s="1429" t="s">
        <v>153</v>
      </c>
      <c r="D5" s="1430"/>
      <c r="E5" s="1136"/>
      <c r="F5" s="1136"/>
      <c r="G5" s="1136"/>
      <c r="H5" s="1136"/>
      <c r="I5" s="1136"/>
      <c r="J5" s="1136"/>
      <c r="K5" s="1193"/>
      <c r="L5" s="1136"/>
      <c r="M5" s="1136"/>
      <c r="N5" s="1136"/>
      <c r="O5" s="1122"/>
      <c r="P5" s="1126"/>
    </row>
    <row r="6" spans="1:16" ht="13.5" customHeight="1" x14ac:dyDescent="0.2">
      <c r="A6" s="1169"/>
      <c r="B6" s="1147"/>
      <c r="C6" s="1431"/>
      <c r="D6" s="1431"/>
      <c r="E6" s="1137">
        <v>2017</v>
      </c>
      <c r="F6" s="1138" t="s">
        <v>34</v>
      </c>
      <c r="G6" s="1137" t="s">
        <v>34</v>
      </c>
      <c r="H6" s="1138" t="s">
        <v>34</v>
      </c>
      <c r="I6" s="1139"/>
      <c r="J6" s="1138">
        <v>2018</v>
      </c>
      <c r="K6" s="1140" t="s">
        <v>34</v>
      </c>
      <c r="L6" s="1141" t="s">
        <v>34</v>
      </c>
      <c r="M6" s="1141" t="s">
        <v>34</v>
      </c>
      <c r="N6" s="1142"/>
      <c r="O6" s="1122"/>
      <c r="P6" s="1126"/>
    </row>
    <row r="7" spans="1:16" x14ac:dyDescent="0.2">
      <c r="A7" s="1169"/>
      <c r="B7" s="1147"/>
      <c r="C7" s="1143"/>
      <c r="D7" s="1143"/>
      <c r="E7" s="1432" t="s">
        <v>701</v>
      </c>
      <c r="F7" s="1432"/>
      <c r="G7" s="1432" t="s">
        <v>702</v>
      </c>
      <c r="H7" s="1432"/>
      <c r="I7" s="1432" t="s">
        <v>703</v>
      </c>
      <c r="J7" s="1432"/>
      <c r="K7" s="1432" t="s">
        <v>704</v>
      </c>
      <c r="L7" s="1432"/>
      <c r="M7" s="1432" t="s">
        <v>701</v>
      </c>
      <c r="N7" s="1432"/>
      <c r="O7" s="1122"/>
      <c r="P7" s="1126"/>
    </row>
    <row r="8" spans="1:16" s="1146" customFormat="1" ht="19.5" customHeight="1" x14ac:dyDescent="0.2">
      <c r="A8" s="1251"/>
      <c r="B8" s="1184"/>
      <c r="C8" s="1424" t="s">
        <v>2</v>
      </c>
      <c r="D8" s="1424"/>
      <c r="E8" s="1437">
        <v>10278.1</v>
      </c>
      <c r="F8" s="1437"/>
      <c r="G8" s="1437">
        <v>10270.799999999999</v>
      </c>
      <c r="H8" s="1437"/>
      <c r="I8" s="1437">
        <v>10264.299999999999</v>
      </c>
      <c r="J8" s="1437"/>
      <c r="K8" s="1437">
        <v>10261.1</v>
      </c>
      <c r="L8" s="1437"/>
      <c r="M8" s="1437">
        <v>10260.4</v>
      </c>
      <c r="N8" s="1437"/>
      <c r="O8" s="1122"/>
      <c r="P8" s="1144"/>
    </row>
    <row r="9" spans="1:16" ht="14.25" customHeight="1" x14ac:dyDescent="0.2">
      <c r="A9" s="1169"/>
      <c r="B9" s="1122"/>
      <c r="C9" s="684" t="s">
        <v>71</v>
      </c>
      <c r="D9" s="1147"/>
      <c r="E9" s="1435">
        <v>4859.5</v>
      </c>
      <c r="F9" s="1435"/>
      <c r="G9" s="1435">
        <v>4857.3</v>
      </c>
      <c r="H9" s="1435"/>
      <c r="I9" s="1435">
        <v>4853.3</v>
      </c>
      <c r="J9" s="1435"/>
      <c r="K9" s="1435">
        <v>4851</v>
      </c>
      <c r="L9" s="1435"/>
      <c r="M9" s="1435">
        <v>4850.6000000000004</v>
      </c>
      <c r="N9" s="1435"/>
      <c r="O9" s="1148"/>
      <c r="P9" s="1126"/>
    </row>
    <row r="10" spans="1:16" ht="14.25" customHeight="1" x14ac:dyDescent="0.2">
      <c r="A10" s="1169"/>
      <c r="B10" s="1122"/>
      <c r="C10" s="684" t="s">
        <v>70</v>
      </c>
      <c r="D10" s="1147"/>
      <c r="E10" s="1435">
        <v>5418.7</v>
      </c>
      <c r="F10" s="1435"/>
      <c r="G10" s="1435">
        <v>5413.5</v>
      </c>
      <c r="H10" s="1435"/>
      <c r="I10" s="1435">
        <v>5410.9</v>
      </c>
      <c r="J10" s="1435"/>
      <c r="K10" s="1435">
        <v>5410.1</v>
      </c>
      <c r="L10" s="1435"/>
      <c r="M10" s="1435">
        <v>5409.8</v>
      </c>
      <c r="N10" s="1435"/>
      <c r="O10" s="1148"/>
      <c r="P10" s="1126"/>
    </row>
    <row r="11" spans="1:16" ht="18.75" customHeight="1" x14ac:dyDescent="0.2">
      <c r="A11" s="1169"/>
      <c r="B11" s="1122"/>
      <c r="C11" s="684" t="s">
        <v>174</v>
      </c>
      <c r="D11" s="1149"/>
      <c r="E11" s="1435">
        <v>1426.2</v>
      </c>
      <c r="F11" s="1435"/>
      <c r="G11" s="1435">
        <v>1419.6</v>
      </c>
      <c r="H11" s="1435"/>
      <c r="I11" s="1435">
        <v>1414.1</v>
      </c>
      <c r="J11" s="1435"/>
      <c r="K11" s="1435">
        <v>1409.4</v>
      </c>
      <c r="L11" s="1435"/>
      <c r="M11" s="1435">
        <v>1406.1</v>
      </c>
      <c r="N11" s="1435"/>
      <c r="O11" s="1148"/>
      <c r="P11" s="1126"/>
    </row>
    <row r="12" spans="1:16" ht="14.25" customHeight="1" x14ac:dyDescent="0.2">
      <c r="A12" s="1169"/>
      <c r="B12" s="1122"/>
      <c r="C12" s="684" t="s">
        <v>154</v>
      </c>
      <c r="D12" s="1147"/>
      <c r="E12" s="1435">
        <v>1090.2</v>
      </c>
      <c r="F12" s="1435"/>
      <c r="G12" s="1435">
        <v>1089.7</v>
      </c>
      <c r="H12" s="1435"/>
      <c r="I12" s="1435">
        <v>1088.7</v>
      </c>
      <c r="J12" s="1435"/>
      <c r="K12" s="1435">
        <v>1087.7</v>
      </c>
      <c r="L12" s="1435"/>
      <c r="M12" s="1435">
        <v>1086.8</v>
      </c>
      <c r="N12" s="1435"/>
      <c r="O12" s="1148"/>
      <c r="P12" s="1126"/>
    </row>
    <row r="13" spans="1:16" ht="14.25" customHeight="1" x14ac:dyDescent="0.2">
      <c r="A13" s="1169"/>
      <c r="B13" s="1122"/>
      <c r="C13" s="684" t="s">
        <v>155</v>
      </c>
      <c r="D13" s="1147"/>
      <c r="E13" s="1435">
        <v>2652.3</v>
      </c>
      <c r="F13" s="1435"/>
      <c r="G13" s="1435">
        <v>2642</v>
      </c>
      <c r="H13" s="1435"/>
      <c r="I13" s="1435">
        <v>2628.3</v>
      </c>
      <c r="J13" s="1435"/>
      <c r="K13" s="1435">
        <v>2614.6</v>
      </c>
      <c r="L13" s="1435"/>
      <c r="M13" s="1435">
        <v>2601.6999999999998</v>
      </c>
      <c r="N13" s="1435"/>
      <c r="O13" s="1148"/>
      <c r="P13" s="1126"/>
    </row>
    <row r="14" spans="1:16" ht="14.25" customHeight="1" x14ac:dyDescent="0.2">
      <c r="A14" s="1169"/>
      <c r="B14" s="1122"/>
      <c r="C14" s="684" t="s">
        <v>156</v>
      </c>
      <c r="D14" s="1147"/>
      <c r="E14" s="1435">
        <v>5109.3999999999996</v>
      </c>
      <c r="F14" s="1435"/>
      <c r="G14" s="1435">
        <v>5119.6000000000004</v>
      </c>
      <c r="H14" s="1435"/>
      <c r="I14" s="1435">
        <v>5133.1000000000004</v>
      </c>
      <c r="J14" s="1435"/>
      <c r="K14" s="1435">
        <v>5149.3999999999996</v>
      </c>
      <c r="L14" s="1435"/>
      <c r="M14" s="1435">
        <v>5165.8</v>
      </c>
      <c r="N14" s="1435"/>
      <c r="O14" s="1148"/>
      <c r="P14" s="1126"/>
    </row>
    <row r="15" spans="1:16" s="1146" customFormat="1" ht="19.5" customHeight="1" x14ac:dyDescent="0.2">
      <c r="A15" s="1251"/>
      <c r="B15" s="1184"/>
      <c r="C15" s="1424" t="s">
        <v>173</v>
      </c>
      <c r="D15" s="1424"/>
      <c r="E15" s="1437">
        <v>5226.8999999999996</v>
      </c>
      <c r="F15" s="1437"/>
      <c r="G15" s="1437">
        <v>5216.8</v>
      </c>
      <c r="H15" s="1437"/>
      <c r="I15" s="1437">
        <v>5226</v>
      </c>
      <c r="J15" s="1437"/>
      <c r="K15" s="1437">
        <v>5255.5</v>
      </c>
      <c r="L15" s="1437"/>
      <c r="M15" s="1437">
        <v>5232.1000000000004</v>
      </c>
      <c r="N15" s="1437"/>
      <c r="O15" s="1150"/>
      <c r="P15" s="1144"/>
    </row>
    <row r="16" spans="1:16" ht="14.25" customHeight="1" x14ac:dyDescent="0.2">
      <c r="A16" s="1169"/>
      <c r="B16" s="1122"/>
      <c r="C16" s="684" t="s">
        <v>71</v>
      </c>
      <c r="D16" s="1147"/>
      <c r="E16" s="1435">
        <v>2671.3</v>
      </c>
      <c r="F16" s="1435"/>
      <c r="G16" s="1435">
        <v>2660.7</v>
      </c>
      <c r="H16" s="1435"/>
      <c r="I16" s="1435">
        <v>2653.8</v>
      </c>
      <c r="J16" s="1435"/>
      <c r="K16" s="1435">
        <v>2662.1</v>
      </c>
      <c r="L16" s="1435"/>
      <c r="M16" s="1435">
        <v>2665.4</v>
      </c>
      <c r="N16" s="1435"/>
      <c r="O16" s="1148"/>
      <c r="P16" s="1126"/>
    </row>
    <row r="17" spans="1:16" ht="14.25" customHeight="1" x14ac:dyDescent="0.2">
      <c r="A17" s="1169"/>
      <c r="B17" s="1122"/>
      <c r="C17" s="684" t="s">
        <v>70</v>
      </c>
      <c r="D17" s="1147"/>
      <c r="E17" s="1435">
        <v>2555.6</v>
      </c>
      <c r="F17" s="1435"/>
      <c r="G17" s="1435">
        <v>2556.1</v>
      </c>
      <c r="H17" s="1435"/>
      <c r="I17" s="1435">
        <v>2572.1</v>
      </c>
      <c r="J17" s="1435"/>
      <c r="K17" s="1435">
        <v>2593.4</v>
      </c>
      <c r="L17" s="1435"/>
      <c r="M17" s="1435">
        <v>2566.8000000000002</v>
      </c>
      <c r="N17" s="1435"/>
      <c r="O17" s="1148"/>
      <c r="P17" s="1126"/>
    </row>
    <row r="18" spans="1:16" ht="18.75" customHeight="1" x14ac:dyDescent="0.2">
      <c r="A18" s="1169"/>
      <c r="B18" s="1122"/>
      <c r="C18" s="684" t="s">
        <v>154</v>
      </c>
      <c r="D18" s="1147"/>
      <c r="E18" s="1435">
        <v>378.9</v>
      </c>
      <c r="F18" s="1435"/>
      <c r="G18" s="1435">
        <v>362.5</v>
      </c>
      <c r="H18" s="1435"/>
      <c r="I18" s="1435">
        <v>356.2</v>
      </c>
      <c r="J18" s="1435"/>
      <c r="K18" s="1435">
        <v>394.9</v>
      </c>
      <c r="L18" s="1435"/>
      <c r="M18" s="1435">
        <v>374.1</v>
      </c>
      <c r="N18" s="1435"/>
      <c r="O18" s="1148"/>
      <c r="P18" s="1126"/>
    </row>
    <row r="19" spans="1:16" ht="14.25" customHeight="1" x14ac:dyDescent="0.2">
      <c r="A19" s="1169"/>
      <c r="B19" s="1122"/>
      <c r="C19" s="684" t="s">
        <v>155</v>
      </c>
      <c r="D19" s="1147"/>
      <c r="E19" s="1435">
        <v>2423.3000000000002</v>
      </c>
      <c r="F19" s="1435"/>
      <c r="G19" s="1435">
        <v>2419.6</v>
      </c>
      <c r="H19" s="1435"/>
      <c r="I19" s="1435">
        <v>2412.5</v>
      </c>
      <c r="J19" s="1435"/>
      <c r="K19" s="1435">
        <v>2383.5</v>
      </c>
      <c r="L19" s="1435"/>
      <c r="M19" s="1435">
        <v>2386.9</v>
      </c>
      <c r="N19" s="1435"/>
      <c r="O19" s="1148"/>
      <c r="P19" s="1126"/>
    </row>
    <row r="20" spans="1:16" ht="14.25" customHeight="1" x14ac:dyDescent="0.2">
      <c r="A20" s="1169"/>
      <c r="B20" s="1122"/>
      <c r="C20" s="684" t="s">
        <v>156</v>
      </c>
      <c r="D20" s="1147"/>
      <c r="E20" s="1435">
        <v>2424.8000000000002</v>
      </c>
      <c r="F20" s="1435"/>
      <c r="G20" s="1435">
        <v>2434.6999999999998</v>
      </c>
      <c r="H20" s="1435"/>
      <c r="I20" s="1435">
        <v>2457.3000000000002</v>
      </c>
      <c r="J20" s="1435"/>
      <c r="K20" s="1435">
        <v>2477</v>
      </c>
      <c r="L20" s="1435"/>
      <c r="M20" s="1435">
        <v>2471.1</v>
      </c>
      <c r="N20" s="1435"/>
      <c r="O20" s="1148"/>
      <c r="P20" s="1126"/>
    </row>
    <row r="21" spans="1:16" s="1153" customFormat="1" ht="19.5" customHeight="1" x14ac:dyDescent="0.2">
      <c r="A21" s="1252"/>
      <c r="B21" s="1253"/>
      <c r="C21" s="1424" t="s">
        <v>561</v>
      </c>
      <c r="D21" s="1424"/>
      <c r="E21" s="1436">
        <v>59</v>
      </c>
      <c r="F21" s="1436"/>
      <c r="G21" s="1436">
        <v>58.9</v>
      </c>
      <c r="H21" s="1436"/>
      <c r="I21" s="1436">
        <v>59</v>
      </c>
      <c r="J21" s="1436"/>
      <c r="K21" s="1436">
        <v>59.4</v>
      </c>
      <c r="L21" s="1436"/>
      <c r="M21" s="1436">
        <v>59.1</v>
      </c>
      <c r="N21" s="1436"/>
      <c r="O21" s="1152"/>
      <c r="P21" s="1151"/>
    </row>
    <row r="22" spans="1:16" ht="14.25" customHeight="1" x14ac:dyDescent="0.2">
      <c r="A22" s="1169"/>
      <c r="B22" s="1122"/>
      <c r="C22" s="684" t="s">
        <v>71</v>
      </c>
      <c r="D22" s="1147"/>
      <c r="E22" s="1435">
        <v>64.7</v>
      </c>
      <c r="F22" s="1435"/>
      <c r="G22" s="1435">
        <v>64.400000000000006</v>
      </c>
      <c r="H22" s="1435"/>
      <c r="I22" s="1435">
        <v>64.3</v>
      </c>
      <c r="J22" s="1435"/>
      <c r="K22" s="1435">
        <v>64.5</v>
      </c>
      <c r="L22" s="1435"/>
      <c r="M22" s="1435">
        <v>64.5</v>
      </c>
      <c r="N22" s="1435"/>
      <c r="O22" s="1148"/>
      <c r="P22" s="1126"/>
    </row>
    <row r="23" spans="1:16" ht="14.25" customHeight="1" x14ac:dyDescent="0.2">
      <c r="A23" s="1169"/>
      <c r="B23" s="1122"/>
      <c r="C23" s="684" t="s">
        <v>70</v>
      </c>
      <c r="D23" s="1147"/>
      <c r="E23" s="1435">
        <v>54.1</v>
      </c>
      <c r="F23" s="1435"/>
      <c r="G23" s="1435">
        <v>54.2</v>
      </c>
      <c r="H23" s="1435"/>
      <c r="I23" s="1435">
        <v>54.5</v>
      </c>
      <c r="J23" s="1435"/>
      <c r="K23" s="1435">
        <v>54.9</v>
      </c>
      <c r="L23" s="1435"/>
      <c r="M23" s="1435">
        <v>54.4</v>
      </c>
      <c r="N23" s="1435"/>
      <c r="O23" s="1148"/>
      <c r="P23" s="1126"/>
    </row>
    <row r="24" spans="1:16" ht="18.75" customHeight="1" x14ac:dyDescent="0.2">
      <c r="A24" s="1169"/>
      <c r="B24" s="1122"/>
      <c r="C24" s="684" t="s">
        <v>169</v>
      </c>
      <c r="D24" s="1147"/>
      <c r="E24" s="1435">
        <v>75.099999999999994</v>
      </c>
      <c r="F24" s="1435"/>
      <c r="G24" s="1435">
        <v>75</v>
      </c>
      <c r="H24" s="1435"/>
      <c r="I24" s="1435">
        <v>75</v>
      </c>
      <c r="J24" s="1435"/>
      <c r="K24" s="1435">
        <v>75.400000000000006</v>
      </c>
      <c r="L24" s="1435"/>
      <c r="M24" s="1435">
        <v>75.099999999999994</v>
      </c>
      <c r="N24" s="1435"/>
      <c r="O24" s="1148"/>
      <c r="P24" s="1126"/>
    </row>
    <row r="25" spans="1:16" ht="14.25" customHeight="1" x14ac:dyDescent="0.2">
      <c r="A25" s="1169"/>
      <c r="B25" s="1122"/>
      <c r="C25" s="684" t="s">
        <v>154</v>
      </c>
      <c r="D25" s="1147"/>
      <c r="E25" s="1435">
        <v>34.799999999999997</v>
      </c>
      <c r="F25" s="1435"/>
      <c r="G25" s="1435">
        <v>33.299999999999997</v>
      </c>
      <c r="H25" s="1435"/>
      <c r="I25" s="1435">
        <v>32.700000000000003</v>
      </c>
      <c r="J25" s="1435"/>
      <c r="K25" s="1435">
        <v>36.299999999999997</v>
      </c>
      <c r="L25" s="1435"/>
      <c r="M25" s="1435">
        <v>34.4</v>
      </c>
      <c r="N25" s="1435"/>
      <c r="O25" s="1148"/>
      <c r="P25" s="1126"/>
    </row>
    <row r="26" spans="1:16" ht="14.25" customHeight="1" x14ac:dyDescent="0.2">
      <c r="A26" s="1169"/>
      <c r="B26" s="1122"/>
      <c r="C26" s="684" t="s">
        <v>155</v>
      </c>
      <c r="D26" s="1122"/>
      <c r="E26" s="1433">
        <v>91.4</v>
      </c>
      <c r="F26" s="1433"/>
      <c r="G26" s="1433">
        <v>91.6</v>
      </c>
      <c r="H26" s="1433"/>
      <c r="I26" s="1433">
        <v>91.8</v>
      </c>
      <c r="J26" s="1433"/>
      <c r="K26" s="1433">
        <v>91.2</v>
      </c>
      <c r="L26" s="1433"/>
      <c r="M26" s="1433">
        <v>91.7</v>
      </c>
      <c r="N26" s="1433"/>
      <c r="O26" s="1148"/>
      <c r="P26" s="1126"/>
    </row>
    <row r="27" spans="1:16" ht="14.25" customHeight="1" x14ac:dyDescent="0.2">
      <c r="A27" s="1169"/>
      <c r="B27" s="1122"/>
      <c r="C27" s="684" t="s">
        <v>156</v>
      </c>
      <c r="D27" s="1122"/>
      <c r="E27" s="1433">
        <v>47.5</v>
      </c>
      <c r="F27" s="1433"/>
      <c r="G27" s="1433">
        <v>47.6</v>
      </c>
      <c r="H27" s="1433"/>
      <c r="I27" s="1433">
        <v>47.9</v>
      </c>
      <c r="J27" s="1433"/>
      <c r="K27" s="1433">
        <v>48.1</v>
      </c>
      <c r="L27" s="1433"/>
      <c r="M27" s="1433">
        <v>47.8</v>
      </c>
      <c r="N27" s="1433"/>
      <c r="O27" s="1148"/>
      <c r="P27" s="1126"/>
    </row>
    <row r="28" spans="1:16" ht="13.5" customHeight="1" x14ac:dyDescent="0.2">
      <c r="A28" s="1169"/>
      <c r="B28" s="1122"/>
      <c r="C28" s="685" t="s">
        <v>172</v>
      </c>
      <c r="D28" s="1122"/>
      <c r="E28" s="686"/>
      <c r="F28" s="686"/>
      <c r="G28" s="686"/>
      <c r="H28" s="686"/>
      <c r="I28" s="686"/>
      <c r="J28" s="686"/>
      <c r="K28" s="686"/>
      <c r="L28" s="686"/>
      <c r="M28" s="686"/>
      <c r="N28" s="686"/>
      <c r="O28" s="1148"/>
      <c r="P28" s="1126"/>
    </row>
    <row r="29" spans="1:16" s="1159" customFormat="1" ht="4.5" customHeight="1" thickBot="1" x14ac:dyDescent="0.25">
      <c r="A29" s="1254"/>
      <c r="B29" s="1191"/>
      <c r="C29" s="690"/>
      <c r="D29" s="688"/>
      <c r="E29" s="1164"/>
      <c r="F29" s="1164"/>
      <c r="G29" s="1164"/>
      <c r="H29" s="1164"/>
      <c r="I29" s="1164"/>
      <c r="J29" s="1164"/>
      <c r="K29" s="1164"/>
      <c r="L29" s="1164"/>
      <c r="M29" s="1434"/>
      <c r="N29" s="1434"/>
      <c r="O29" s="1158"/>
      <c r="P29" s="1156"/>
    </row>
    <row r="30" spans="1:16" s="1159" customFormat="1" ht="13.5" customHeight="1" thickBot="1" x14ac:dyDescent="0.25">
      <c r="A30" s="1254"/>
      <c r="B30" s="1191"/>
      <c r="C30" s="1426" t="s">
        <v>562</v>
      </c>
      <c r="D30" s="1427"/>
      <c r="E30" s="1427"/>
      <c r="F30" s="1427"/>
      <c r="G30" s="1427"/>
      <c r="H30" s="1427"/>
      <c r="I30" s="1427"/>
      <c r="J30" s="1427"/>
      <c r="K30" s="1427"/>
      <c r="L30" s="1427"/>
      <c r="M30" s="1427"/>
      <c r="N30" s="1428"/>
      <c r="O30" s="1158"/>
      <c r="P30" s="1156"/>
    </row>
    <row r="31" spans="1:16" s="1159" customFormat="1" ht="3.75" customHeight="1" x14ac:dyDescent="0.2">
      <c r="A31" s="1254"/>
      <c r="B31" s="1191"/>
      <c r="C31" s="1429" t="s">
        <v>157</v>
      </c>
      <c r="D31" s="1430"/>
      <c r="E31" s="1155"/>
      <c r="F31" s="1155"/>
      <c r="G31" s="1155"/>
      <c r="H31" s="1155"/>
      <c r="I31" s="1155"/>
      <c r="J31" s="1155"/>
      <c r="K31" s="1155"/>
      <c r="L31" s="1155"/>
      <c r="M31" s="1155"/>
      <c r="N31" s="1155"/>
      <c r="O31" s="1158"/>
      <c r="P31" s="1156"/>
    </row>
    <row r="32" spans="1:16" ht="13.5" customHeight="1" x14ac:dyDescent="0.2">
      <c r="A32" s="1169"/>
      <c r="B32" s="1147"/>
      <c r="C32" s="1431"/>
      <c r="D32" s="1431"/>
      <c r="E32" s="1137">
        <v>2017</v>
      </c>
      <c r="F32" s="1138" t="s">
        <v>34</v>
      </c>
      <c r="G32" s="1137" t="s">
        <v>34</v>
      </c>
      <c r="H32" s="1138" t="s">
        <v>34</v>
      </c>
      <c r="I32" s="1139"/>
      <c r="J32" s="1138">
        <v>2018</v>
      </c>
      <c r="K32" s="1140" t="s">
        <v>34</v>
      </c>
      <c r="L32" s="1141" t="s">
        <v>34</v>
      </c>
      <c r="M32" s="1141" t="s">
        <v>34</v>
      </c>
      <c r="N32" s="1142"/>
      <c r="O32" s="1122"/>
      <c r="P32" s="1126"/>
    </row>
    <row r="33" spans="1:16" s="1159" customFormat="1" ht="12.75" customHeight="1" x14ac:dyDescent="0.2">
      <c r="A33" s="1254"/>
      <c r="B33" s="1191"/>
      <c r="C33" s="1143"/>
      <c r="D33" s="1143"/>
      <c r="E33" s="1432" t="str">
        <f>+E7</f>
        <v>4.º trimestre</v>
      </c>
      <c r="F33" s="1432"/>
      <c r="G33" s="1432" t="str">
        <f>+G7</f>
        <v>1.º trimestre</v>
      </c>
      <c r="H33" s="1432"/>
      <c r="I33" s="1432" t="str">
        <f>+I7</f>
        <v>2.º trimestre</v>
      </c>
      <c r="J33" s="1432"/>
      <c r="K33" s="1432" t="str">
        <f>+K7</f>
        <v>3.º trimestre</v>
      </c>
      <c r="L33" s="1432"/>
      <c r="M33" s="1432" t="str">
        <f>+M7</f>
        <v>4.º trimestre</v>
      </c>
      <c r="N33" s="1432"/>
      <c r="O33" s="1158"/>
      <c r="P33" s="1156"/>
    </row>
    <row r="34" spans="1:16" s="1159" customFormat="1" ht="12.75" customHeight="1" x14ac:dyDescent="0.2">
      <c r="A34" s="1254"/>
      <c r="B34" s="1191"/>
      <c r="C34" s="1143"/>
      <c r="D34" s="1143"/>
      <c r="E34" s="1255" t="s">
        <v>158</v>
      </c>
      <c r="F34" s="1255" t="s">
        <v>105</v>
      </c>
      <c r="G34" s="1255" t="s">
        <v>158</v>
      </c>
      <c r="H34" s="1255" t="s">
        <v>105</v>
      </c>
      <c r="I34" s="1256" t="s">
        <v>158</v>
      </c>
      <c r="J34" s="1256" t="s">
        <v>105</v>
      </c>
      <c r="K34" s="1256" t="s">
        <v>158</v>
      </c>
      <c r="L34" s="1256" t="s">
        <v>105</v>
      </c>
      <c r="M34" s="1256" t="s">
        <v>158</v>
      </c>
      <c r="N34" s="1256" t="s">
        <v>105</v>
      </c>
      <c r="O34" s="1158"/>
      <c r="P34" s="1156"/>
    </row>
    <row r="35" spans="1:16" s="1159" customFormat="1" ht="17.25" customHeight="1" x14ac:dyDescent="0.2">
      <c r="A35" s="1254"/>
      <c r="B35" s="1191"/>
      <c r="C35" s="1424" t="s">
        <v>2</v>
      </c>
      <c r="D35" s="1424"/>
      <c r="E35" s="1257">
        <v>10278.1</v>
      </c>
      <c r="F35" s="1185">
        <v>100</v>
      </c>
      <c r="G35" s="1257">
        <v>10270.799999999999</v>
      </c>
      <c r="H35" s="1185">
        <v>100</v>
      </c>
      <c r="I35" s="1257">
        <v>10264.299999999999</v>
      </c>
      <c r="J35" s="1185">
        <v>100</v>
      </c>
      <c r="K35" s="1257">
        <v>10261.1</v>
      </c>
      <c r="L35" s="1185">
        <v>100</v>
      </c>
      <c r="M35" s="1185">
        <v>10260.4</v>
      </c>
      <c r="N35" s="1185">
        <v>100</v>
      </c>
      <c r="O35" s="1158"/>
      <c r="P35" s="1156"/>
    </row>
    <row r="36" spans="1:16" s="1159" customFormat="1" ht="14.25" customHeight="1" x14ac:dyDescent="0.2">
      <c r="A36" s="1254"/>
      <c r="B36" s="1191"/>
      <c r="C36" s="1208"/>
      <c r="D36" s="688" t="s">
        <v>71</v>
      </c>
      <c r="E36" s="1258">
        <v>4859.5</v>
      </c>
      <c r="F36" s="1187">
        <v>47.280139325361695</v>
      </c>
      <c r="G36" s="1258">
        <v>4857.3</v>
      </c>
      <c r="H36" s="1187">
        <v>47.292323869610939</v>
      </c>
      <c r="I36" s="1258">
        <v>4853.3</v>
      </c>
      <c r="J36" s="1187">
        <v>47.283302319690584</v>
      </c>
      <c r="K36" s="1258">
        <v>4851</v>
      </c>
      <c r="L36" s="1187">
        <v>47.275633216711654</v>
      </c>
      <c r="M36" s="1187">
        <v>4850.6000000000004</v>
      </c>
      <c r="N36" s="1187">
        <v>47.274960040544237</v>
      </c>
      <c r="O36" s="1158"/>
      <c r="P36" s="1156"/>
    </row>
    <row r="37" spans="1:16" s="1159" customFormat="1" ht="14.25" customHeight="1" x14ac:dyDescent="0.2">
      <c r="A37" s="1254"/>
      <c r="B37" s="1191"/>
      <c r="C37" s="687"/>
      <c r="D37" s="688" t="s">
        <v>70</v>
      </c>
      <c r="E37" s="1258">
        <v>5418.7</v>
      </c>
      <c r="F37" s="1187">
        <v>52.720833617108219</v>
      </c>
      <c r="G37" s="1258">
        <v>5413.5</v>
      </c>
      <c r="H37" s="1187">
        <v>52.707676130389068</v>
      </c>
      <c r="I37" s="1258">
        <v>5410.9</v>
      </c>
      <c r="J37" s="1187">
        <v>52.715723429751662</v>
      </c>
      <c r="K37" s="1258">
        <v>5410.1</v>
      </c>
      <c r="L37" s="1187">
        <v>52.724366783288346</v>
      </c>
      <c r="M37" s="1187">
        <v>5409.8</v>
      </c>
      <c r="N37" s="1187">
        <v>52.725039959455778</v>
      </c>
      <c r="O37" s="1158"/>
      <c r="P37" s="1156"/>
    </row>
    <row r="38" spans="1:16" s="1159" customFormat="1" ht="17.25" customHeight="1" x14ac:dyDescent="0.2">
      <c r="A38" s="1254"/>
      <c r="B38" s="1191"/>
      <c r="C38" s="690" t="s">
        <v>174</v>
      </c>
      <c r="D38" s="687"/>
      <c r="E38" s="1259">
        <v>1426.2</v>
      </c>
      <c r="F38" s="1186">
        <v>13.90004288331839</v>
      </c>
      <c r="G38" s="1259">
        <v>1419.6</v>
      </c>
      <c r="H38" s="1186">
        <v>13.835717905734668</v>
      </c>
      <c r="I38" s="1259">
        <v>1414.1</v>
      </c>
      <c r="J38" s="1186">
        <v>13.782113757748235</v>
      </c>
      <c r="K38" s="1259">
        <v>1409.4</v>
      </c>
      <c r="L38" s="1186">
        <v>13.736306576741649</v>
      </c>
      <c r="M38" s="1186">
        <v>1406.1</v>
      </c>
      <c r="N38" s="1186">
        <v>13.704144087949787</v>
      </c>
      <c r="O38" s="1158"/>
      <c r="P38" s="1156"/>
    </row>
    <row r="39" spans="1:16" s="1159" customFormat="1" ht="14.25" customHeight="1" x14ac:dyDescent="0.2">
      <c r="A39" s="1254"/>
      <c r="B39" s="1191"/>
      <c r="C39" s="690"/>
      <c r="D39" s="688" t="s">
        <v>71</v>
      </c>
      <c r="E39" s="1258">
        <v>729.8</v>
      </c>
      <c r="F39" s="1187">
        <v>51.170943766652641</v>
      </c>
      <c r="G39" s="1258">
        <v>726</v>
      </c>
      <c r="H39" s="1187">
        <v>51.141166525781912</v>
      </c>
      <c r="I39" s="1258">
        <v>723.1</v>
      </c>
      <c r="J39" s="1187">
        <v>51.134997524927513</v>
      </c>
      <c r="K39" s="1258">
        <v>720.6</v>
      </c>
      <c r="L39" s="1187">
        <v>51.128139633886761</v>
      </c>
      <c r="M39" s="1187">
        <v>718.7</v>
      </c>
      <c r="N39" s="1187">
        <v>51.113007609700603</v>
      </c>
      <c r="O39" s="1158"/>
      <c r="P39" s="1156"/>
    </row>
    <row r="40" spans="1:16" s="1159" customFormat="1" ht="14.25" customHeight="1" x14ac:dyDescent="0.2">
      <c r="A40" s="1254"/>
      <c r="B40" s="1191"/>
      <c r="C40" s="690"/>
      <c r="D40" s="688" t="s">
        <v>70</v>
      </c>
      <c r="E40" s="1258">
        <v>696.4</v>
      </c>
      <c r="F40" s="1187">
        <v>48.829056233347352</v>
      </c>
      <c r="G40" s="1258">
        <v>693.6</v>
      </c>
      <c r="H40" s="1187">
        <v>48.858833474218095</v>
      </c>
      <c r="I40" s="1258">
        <v>691</v>
      </c>
      <c r="J40" s="1187">
        <v>48.865002475072487</v>
      </c>
      <c r="K40" s="1258">
        <v>688.8</v>
      </c>
      <c r="L40" s="1187">
        <v>48.871860366113232</v>
      </c>
      <c r="M40" s="1187">
        <v>687.3</v>
      </c>
      <c r="N40" s="1187">
        <v>48.879880520588863</v>
      </c>
      <c r="O40" s="1158"/>
      <c r="P40" s="1156"/>
    </row>
    <row r="41" spans="1:16" s="1159" customFormat="1" ht="17.25" customHeight="1" x14ac:dyDescent="0.2">
      <c r="A41" s="1254"/>
      <c r="B41" s="1191"/>
      <c r="C41" s="690" t="s">
        <v>154</v>
      </c>
      <c r="D41" s="687"/>
      <c r="E41" s="1259">
        <v>1090.2</v>
      </c>
      <c r="F41" s="1186">
        <v>10.625316751783558</v>
      </c>
      <c r="G41" s="1259">
        <v>1089.7</v>
      </c>
      <c r="H41" s="1186">
        <v>10.620443647421155</v>
      </c>
      <c r="I41" s="1259">
        <v>1088.7</v>
      </c>
      <c r="J41" s="1186">
        <v>10.610697438696349</v>
      </c>
      <c r="K41" s="1259">
        <v>1087.7</v>
      </c>
      <c r="L41" s="1186">
        <v>10.600951229971542</v>
      </c>
      <c r="M41" s="1186">
        <v>1086.8</v>
      </c>
      <c r="N41" s="1186">
        <v>10.592179642119214</v>
      </c>
      <c r="O41" s="1158"/>
      <c r="P41" s="1156"/>
    </row>
    <row r="42" spans="1:16" s="1159" customFormat="1" ht="14.25" customHeight="1" x14ac:dyDescent="0.2">
      <c r="A42" s="1254"/>
      <c r="B42" s="1191"/>
      <c r="C42" s="690"/>
      <c r="D42" s="688" t="s">
        <v>71</v>
      </c>
      <c r="E42" s="1258">
        <v>554.6</v>
      </c>
      <c r="F42" s="1187">
        <v>50.871399743166393</v>
      </c>
      <c r="G42" s="1258">
        <v>555.29999999999995</v>
      </c>
      <c r="H42" s="1187">
        <v>50.958979535652006</v>
      </c>
      <c r="I42" s="1258">
        <v>555</v>
      </c>
      <c r="J42" s="1187">
        <v>50.978230917608158</v>
      </c>
      <c r="K42" s="1258">
        <v>554.70000000000005</v>
      </c>
      <c r="L42" s="1187">
        <v>50.997517697894644</v>
      </c>
      <c r="M42" s="1187">
        <v>554.6</v>
      </c>
      <c r="N42" s="1187">
        <v>51.030548398969458</v>
      </c>
      <c r="O42" s="1158"/>
      <c r="P42" s="1156"/>
    </row>
    <row r="43" spans="1:16" s="1159" customFormat="1" ht="14.25" customHeight="1" x14ac:dyDescent="0.2">
      <c r="A43" s="1254"/>
      <c r="B43" s="1191"/>
      <c r="C43" s="690"/>
      <c r="D43" s="688" t="s">
        <v>70</v>
      </c>
      <c r="E43" s="1258">
        <v>535.6</v>
      </c>
      <c r="F43" s="1187">
        <v>49.128600256833607</v>
      </c>
      <c r="G43" s="1258">
        <v>534.29999999999995</v>
      </c>
      <c r="H43" s="1187">
        <v>49.031843626686239</v>
      </c>
      <c r="I43" s="1258">
        <v>533.70000000000005</v>
      </c>
      <c r="J43" s="1187">
        <v>49.021769082391849</v>
      </c>
      <c r="K43" s="1258">
        <v>533</v>
      </c>
      <c r="L43" s="1187">
        <v>49.002482302105363</v>
      </c>
      <c r="M43" s="1187">
        <v>532.1</v>
      </c>
      <c r="N43" s="1187">
        <v>48.960250276039751</v>
      </c>
      <c r="O43" s="1158"/>
      <c r="P43" s="1156"/>
    </row>
    <row r="44" spans="1:16" s="1159" customFormat="1" ht="17.25" customHeight="1" x14ac:dyDescent="0.2">
      <c r="A44" s="1254"/>
      <c r="B44" s="1191"/>
      <c r="C44" s="690" t="s">
        <v>563</v>
      </c>
      <c r="D44" s="687"/>
      <c r="E44" s="1259">
        <v>1137.2</v>
      </c>
      <c r="F44" s="1186">
        <v>11.083388561849441</v>
      </c>
      <c r="G44" s="1259">
        <v>1132.5999999999999</v>
      </c>
      <c r="H44" s="1186">
        <v>11.038556001715333</v>
      </c>
      <c r="I44" s="1259">
        <v>1127.0999999999999</v>
      </c>
      <c r="J44" s="1186">
        <v>10.984951853728898</v>
      </c>
      <c r="K44" s="1259">
        <v>1121.5999999999999</v>
      </c>
      <c r="L44" s="1186">
        <v>10.931347705742466</v>
      </c>
      <c r="M44" s="1186">
        <v>1116.5</v>
      </c>
      <c r="N44" s="1186">
        <v>10.881642041245957</v>
      </c>
      <c r="O44" s="1158"/>
      <c r="P44" s="1156"/>
    </row>
    <row r="45" spans="1:16" s="1159" customFormat="1" ht="14.25" customHeight="1" x14ac:dyDescent="0.2">
      <c r="A45" s="1254"/>
      <c r="B45" s="1191"/>
      <c r="C45" s="690"/>
      <c r="D45" s="688" t="s">
        <v>71</v>
      </c>
      <c r="E45" s="1258">
        <v>561.6</v>
      </c>
      <c r="F45" s="1187">
        <v>49.384453042560679</v>
      </c>
      <c r="G45" s="1258">
        <v>560.4</v>
      </c>
      <c r="H45" s="1187">
        <v>49.479074695391141</v>
      </c>
      <c r="I45" s="1258">
        <v>557.9</v>
      </c>
      <c r="J45" s="1187">
        <v>49.498713512554346</v>
      </c>
      <c r="K45" s="1258">
        <v>555.29999999999995</v>
      </c>
      <c r="L45" s="1187">
        <v>49.509629101283878</v>
      </c>
      <c r="M45" s="1187">
        <v>553.29999999999995</v>
      </c>
      <c r="N45" s="1187">
        <v>49.556650246305416</v>
      </c>
      <c r="O45" s="1158"/>
      <c r="P45" s="1156"/>
    </row>
    <row r="46" spans="1:16" s="1159" customFormat="1" ht="14.25" customHeight="1" x14ac:dyDescent="0.2">
      <c r="A46" s="1254"/>
      <c r="B46" s="1191"/>
      <c r="C46" s="690"/>
      <c r="D46" s="688" t="s">
        <v>70</v>
      </c>
      <c r="E46" s="1258">
        <v>575.6</v>
      </c>
      <c r="F46" s="1187">
        <v>50.615546957439328</v>
      </c>
      <c r="G46" s="1258">
        <v>572.20000000000005</v>
      </c>
      <c r="H46" s="1187">
        <v>50.52092530460888</v>
      </c>
      <c r="I46" s="1258">
        <v>569.29999999999995</v>
      </c>
      <c r="J46" s="1187">
        <v>50.510158814657082</v>
      </c>
      <c r="K46" s="1258">
        <v>566.29999999999995</v>
      </c>
      <c r="L46" s="1187">
        <v>50.490370898716122</v>
      </c>
      <c r="M46" s="1187">
        <v>563.20000000000005</v>
      </c>
      <c r="N46" s="1187">
        <v>50.443349753694591</v>
      </c>
      <c r="O46" s="1158"/>
      <c r="P46" s="1156"/>
    </row>
    <row r="47" spans="1:16" s="1159" customFormat="1" ht="17.25" customHeight="1" x14ac:dyDescent="0.2">
      <c r="A47" s="1254"/>
      <c r="B47" s="1191"/>
      <c r="C47" s="690" t="s">
        <v>564</v>
      </c>
      <c r="D47" s="687"/>
      <c r="E47" s="1259">
        <v>1515</v>
      </c>
      <c r="F47" s="1186">
        <v>14.765506218081168</v>
      </c>
      <c r="G47" s="1259">
        <v>1509.4</v>
      </c>
      <c r="H47" s="1186">
        <v>14.710927449222256</v>
      </c>
      <c r="I47" s="1259">
        <v>1501.2</v>
      </c>
      <c r="J47" s="1186">
        <v>14.631008537678843</v>
      </c>
      <c r="K47" s="1259">
        <v>1493</v>
      </c>
      <c r="L47" s="1186">
        <v>14.551089626135433</v>
      </c>
      <c r="M47" s="1186">
        <v>1485.3</v>
      </c>
      <c r="N47" s="1186">
        <v>14.476043818954427</v>
      </c>
      <c r="O47" s="1158"/>
      <c r="P47" s="1156"/>
    </row>
    <row r="48" spans="1:16" s="1159" customFormat="1" ht="14.25" customHeight="1" x14ac:dyDescent="0.2">
      <c r="A48" s="1254"/>
      <c r="B48" s="1191"/>
      <c r="C48" s="690"/>
      <c r="D48" s="688" t="s">
        <v>71</v>
      </c>
      <c r="E48" s="1258">
        <v>723.1</v>
      </c>
      <c r="F48" s="1187">
        <v>47.729372937293732</v>
      </c>
      <c r="G48" s="1258">
        <v>721.2</v>
      </c>
      <c r="H48" s="1187">
        <v>47.780575062938915</v>
      </c>
      <c r="I48" s="1258">
        <v>717.3</v>
      </c>
      <c r="J48" s="1187">
        <v>47.781774580335728</v>
      </c>
      <c r="K48" s="1258">
        <v>713.3</v>
      </c>
      <c r="L48" s="1187">
        <v>47.776289350301404</v>
      </c>
      <c r="M48" s="1187">
        <v>709.7</v>
      </c>
      <c r="N48" s="1187">
        <v>47.781592944186364</v>
      </c>
      <c r="O48" s="1158"/>
      <c r="P48" s="1156"/>
    </row>
    <row r="49" spans="1:16" s="1159" customFormat="1" ht="14.25" customHeight="1" x14ac:dyDescent="0.2">
      <c r="A49" s="1254"/>
      <c r="B49" s="1191"/>
      <c r="C49" s="690"/>
      <c r="D49" s="688" t="s">
        <v>70</v>
      </c>
      <c r="E49" s="1258">
        <v>791.9</v>
      </c>
      <c r="F49" s="1187">
        <v>52.270627062706268</v>
      </c>
      <c r="G49" s="1258">
        <v>788.2</v>
      </c>
      <c r="H49" s="1187">
        <v>52.219424937061085</v>
      </c>
      <c r="I49" s="1258">
        <v>783.9</v>
      </c>
      <c r="J49" s="1187">
        <v>52.218225419664265</v>
      </c>
      <c r="K49" s="1258">
        <v>779.7</v>
      </c>
      <c r="L49" s="1187">
        <v>52.223710649698596</v>
      </c>
      <c r="M49" s="1187">
        <v>775.5</v>
      </c>
      <c r="N49" s="1187">
        <v>52.211674409210261</v>
      </c>
      <c r="O49" s="1158"/>
      <c r="P49" s="1156"/>
    </row>
    <row r="50" spans="1:16" s="1159" customFormat="1" ht="17.25" customHeight="1" x14ac:dyDescent="0.2">
      <c r="A50" s="1254"/>
      <c r="B50" s="1191"/>
      <c r="C50" s="690" t="s">
        <v>565</v>
      </c>
      <c r="D50" s="687"/>
      <c r="E50" s="1259">
        <v>2899.1</v>
      </c>
      <c r="F50" s="1186">
        <v>28.255233714085222</v>
      </c>
      <c r="G50" s="1259">
        <v>2904.7</v>
      </c>
      <c r="H50" s="1186">
        <v>28.309812482944135</v>
      </c>
      <c r="I50" s="1259">
        <v>2910.1</v>
      </c>
      <c r="J50" s="1186">
        <v>28.362442010058086</v>
      </c>
      <c r="K50" s="1259">
        <v>2915.8</v>
      </c>
      <c r="L50" s="1186">
        <v>28.417995399789486</v>
      </c>
      <c r="M50" s="1186">
        <v>2922</v>
      </c>
      <c r="N50" s="1186">
        <v>28.478421893883283</v>
      </c>
      <c r="O50" s="1158"/>
      <c r="P50" s="1156"/>
    </row>
    <row r="51" spans="1:16" s="1159" customFormat="1" ht="14.25" customHeight="1" x14ac:dyDescent="0.2">
      <c r="A51" s="1254"/>
      <c r="B51" s="1191"/>
      <c r="C51" s="690"/>
      <c r="D51" s="688" t="s">
        <v>71</v>
      </c>
      <c r="E51" s="1258">
        <v>1367.8</v>
      </c>
      <c r="F51" s="1187">
        <v>47.180159359801316</v>
      </c>
      <c r="G51" s="1258">
        <v>1370.1</v>
      </c>
      <c r="H51" s="1187">
        <v>47.168382276999345</v>
      </c>
      <c r="I51" s="1258">
        <v>1372.1</v>
      </c>
      <c r="J51" s="1187">
        <v>47.149582488574275</v>
      </c>
      <c r="K51" s="1258">
        <v>1374.3</v>
      </c>
      <c r="L51" s="1187">
        <v>47.132862336237046</v>
      </c>
      <c r="M51" s="1187">
        <v>1376.8</v>
      </c>
      <c r="N51" s="1187">
        <v>47.118412046543462</v>
      </c>
      <c r="O51" s="1158"/>
      <c r="P51" s="1156"/>
    </row>
    <row r="52" spans="1:16" s="1159" customFormat="1" ht="14.25" customHeight="1" x14ac:dyDescent="0.2">
      <c r="A52" s="1254"/>
      <c r="B52" s="1191"/>
      <c r="C52" s="690"/>
      <c r="D52" s="688" t="s">
        <v>70</v>
      </c>
      <c r="E52" s="1258">
        <v>1531.3</v>
      </c>
      <c r="F52" s="1187">
        <v>52.819840640198677</v>
      </c>
      <c r="G52" s="1258">
        <v>1534.6</v>
      </c>
      <c r="H52" s="1187">
        <v>52.831617723000655</v>
      </c>
      <c r="I52" s="1258">
        <v>1538</v>
      </c>
      <c r="J52" s="1187">
        <v>52.850417511425732</v>
      </c>
      <c r="K52" s="1258">
        <v>1541.5</v>
      </c>
      <c r="L52" s="1187">
        <v>52.867137663762939</v>
      </c>
      <c r="M52" s="1187">
        <v>1545.2</v>
      </c>
      <c r="N52" s="1187">
        <v>52.881587953456545</v>
      </c>
      <c r="O52" s="1158"/>
      <c r="P52" s="1156"/>
    </row>
    <row r="53" spans="1:16" s="1159" customFormat="1" ht="17.25" customHeight="1" x14ac:dyDescent="0.2">
      <c r="A53" s="1254"/>
      <c r="B53" s="1191"/>
      <c r="C53" s="690" t="s">
        <v>508</v>
      </c>
      <c r="D53" s="687"/>
      <c r="E53" s="1259">
        <v>2210.3000000000002</v>
      </c>
      <c r="F53" s="1186">
        <v>21.542045144438816</v>
      </c>
      <c r="G53" s="1259">
        <v>2214.9</v>
      </c>
      <c r="H53" s="1186">
        <v>21.586877704572924</v>
      </c>
      <c r="I53" s="1259">
        <v>2223</v>
      </c>
      <c r="J53" s="1186">
        <v>21.665821995243849</v>
      </c>
      <c r="K53" s="1259">
        <v>2233.6</v>
      </c>
      <c r="L53" s="1186">
        <v>21.769131807726794</v>
      </c>
      <c r="M53" s="1186">
        <v>2243.8000000000002</v>
      </c>
      <c r="N53" s="1186">
        <v>21.868543136719818</v>
      </c>
      <c r="O53" s="1158"/>
      <c r="P53" s="1156"/>
    </row>
    <row r="54" spans="1:16" s="1159" customFormat="1" ht="14.25" customHeight="1" x14ac:dyDescent="0.2">
      <c r="A54" s="1254"/>
      <c r="B54" s="1191"/>
      <c r="C54" s="690"/>
      <c r="D54" s="688" t="s">
        <v>71</v>
      </c>
      <c r="E54" s="1258">
        <v>922.5</v>
      </c>
      <c r="F54" s="1187">
        <v>41.736415871148708</v>
      </c>
      <c r="G54" s="1258">
        <v>924.3</v>
      </c>
      <c r="H54" s="1187">
        <v>41.731003657049975</v>
      </c>
      <c r="I54" s="1258">
        <v>928</v>
      </c>
      <c r="J54" s="1187">
        <v>41.74538911381017</v>
      </c>
      <c r="K54" s="1258">
        <v>932.8</v>
      </c>
      <c r="L54" s="1187">
        <v>41.762177650429798</v>
      </c>
      <c r="M54" s="1187">
        <v>937.3</v>
      </c>
      <c r="N54" s="1187">
        <v>41.772885283893388</v>
      </c>
      <c r="O54" s="1158"/>
      <c r="P54" s="1156"/>
    </row>
    <row r="55" spans="1:16" s="1159" customFormat="1" ht="14.25" customHeight="1" x14ac:dyDescent="0.2">
      <c r="A55" s="1254"/>
      <c r="B55" s="1191"/>
      <c r="C55" s="690"/>
      <c r="D55" s="688" t="s">
        <v>70</v>
      </c>
      <c r="E55" s="1258">
        <v>1287.8</v>
      </c>
      <c r="F55" s="1187">
        <v>58.263584128851278</v>
      </c>
      <c r="G55" s="1258">
        <v>1290.5999999999999</v>
      </c>
      <c r="H55" s="1187">
        <v>58.268996342950018</v>
      </c>
      <c r="I55" s="1258">
        <v>1295</v>
      </c>
      <c r="J55" s="1187">
        <v>58.25461088618983</v>
      </c>
      <c r="K55" s="1258">
        <v>1300.8</v>
      </c>
      <c r="L55" s="1187">
        <v>58.237822349570202</v>
      </c>
      <c r="M55" s="1187">
        <v>1306.5</v>
      </c>
      <c r="N55" s="1187">
        <v>58.227114716106598</v>
      </c>
      <c r="O55" s="1158"/>
      <c r="P55" s="1156"/>
    </row>
    <row r="56" spans="1:16" s="750" customFormat="1" ht="13.5" customHeight="1" x14ac:dyDescent="0.2">
      <c r="A56" s="765"/>
      <c r="B56" s="766"/>
      <c r="C56" s="767" t="s">
        <v>483</v>
      </c>
      <c r="D56" s="768"/>
      <c r="E56" s="769"/>
      <c r="F56" s="1160"/>
      <c r="G56" s="769"/>
      <c r="H56" s="1160"/>
      <c r="I56" s="769"/>
      <c r="J56" s="1160"/>
      <c r="K56" s="769"/>
      <c r="L56" s="1160"/>
      <c r="M56" s="769"/>
      <c r="N56" s="1160"/>
      <c r="O56" s="770"/>
      <c r="P56" s="761"/>
    </row>
    <row r="57" spans="1:16" ht="13.5" customHeight="1" x14ac:dyDescent="0.2">
      <c r="A57" s="1169"/>
      <c r="B57" s="1260"/>
      <c r="C57" s="1161" t="s">
        <v>394</v>
      </c>
      <c r="D57" s="1143"/>
      <c r="E57" s="1193"/>
      <c r="F57" s="1261" t="s">
        <v>87</v>
      </c>
      <c r="G57" s="1163"/>
      <c r="H57" s="1163"/>
      <c r="I57" s="1164"/>
      <c r="J57" s="1163"/>
      <c r="K57" s="1163"/>
      <c r="L57" s="1163"/>
      <c r="M57" s="1163"/>
      <c r="N57" s="1163"/>
      <c r="O57" s="1148"/>
      <c r="P57" s="1126"/>
    </row>
    <row r="58" spans="1:16" ht="13.5" customHeight="1" x14ac:dyDescent="0.2">
      <c r="A58" s="1126"/>
      <c r="B58" s="881">
        <v>6</v>
      </c>
      <c r="C58" s="1425">
        <v>43497</v>
      </c>
      <c r="D58" s="1425"/>
      <c r="E58" s="1147"/>
      <c r="F58" s="1147"/>
      <c r="G58" s="1147"/>
      <c r="H58" s="1147"/>
      <c r="I58" s="1147"/>
      <c r="J58" s="1147"/>
      <c r="K58" s="1147"/>
      <c r="L58" s="1147"/>
      <c r="M58" s="1147"/>
      <c r="N58" s="1147"/>
      <c r="O58" s="1147"/>
      <c r="P58" s="1147"/>
    </row>
  </sheetData>
  <mergeCells count="122">
    <mergeCell ref="C8:D8"/>
    <mergeCell ref="E8:F8"/>
    <mergeCell ref="G8:H8"/>
    <mergeCell ref="I8:J8"/>
    <mergeCell ref="K8:L8"/>
    <mergeCell ref="M8:N8"/>
    <mergeCell ref="I1:N1"/>
    <mergeCell ref="M3:N3"/>
    <mergeCell ref="C4:N4"/>
    <mergeCell ref="C5:D6"/>
    <mergeCell ref="E7:F7"/>
    <mergeCell ref="G7:H7"/>
    <mergeCell ref="I7:J7"/>
    <mergeCell ref="K7:L7"/>
    <mergeCell ref="M7:N7"/>
    <mergeCell ref="E9:F9"/>
    <mergeCell ref="G9:H9"/>
    <mergeCell ref="I9:J9"/>
    <mergeCell ref="K9:L9"/>
    <mergeCell ref="M9:N9"/>
    <mergeCell ref="E10:F10"/>
    <mergeCell ref="G10:H10"/>
    <mergeCell ref="I10:J10"/>
    <mergeCell ref="K10:L10"/>
    <mergeCell ref="M10:N10"/>
    <mergeCell ref="E11:F11"/>
    <mergeCell ref="G11:H11"/>
    <mergeCell ref="I11:J11"/>
    <mergeCell ref="K11:L11"/>
    <mergeCell ref="M11:N11"/>
    <mergeCell ref="E12:F12"/>
    <mergeCell ref="G12:H12"/>
    <mergeCell ref="I12:J12"/>
    <mergeCell ref="K12:L12"/>
    <mergeCell ref="M12:N12"/>
    <mergeCell ref="C15:D15"/>
    <mergeCell ref="E15:F15"/>
    <mergeCell ref="G15:H15"/>
    <mergeCell ref="I15:J15"/>
    <mergeCell ref="K15:L15"/>
    <mergeCell ref="M15:N15"/>
    <mergeCell ref="E13:F13"/>
    <mergeCell ref="G13:H13"/>
    <mergeCell ref="I13:J13"/>
    <mergeCell ref="K13:L13"/>
    <mergeCell ref="M13:N13"/>
    <mergeCell ref="E14:F14"/>
    <mergeCell ref="G14:H14"/>
    <mergeCell ref="I14:J14"/>
    <mergeCell ref="K14:L14"/>
    <mergeCell ref="M14:N14"/>
    <mergeCell ref="M18:N18"/>
    <mergeCell ref="E19:F19"/>
    <mergeCell ref="G19:H19"/>
    <mergeCell ref="I19:J19"/>
    <mergeCell ref="K19:L19"/>
    <mergeCell ref="M19:N19"/>
    <mergeCell ref="E16:F16"/>
    <mergeCell ref="G16:H16"/>
    <mergeCell ref="I16:J16"/>
    <mergeCell ref="K16:L16"/>
    <mergeCell ref="M16:N16"/>
    <mergeCell ref="E17:F17"/>
    <mergeCell ref="G17:H17"/>
    <mergeCell ref="I17:J17"/>
    <mergeCell ref="K17:L17"/>
    <mergeCell ref="M17:N17"/>
    <mergeCell ref="C21:D21"/>
    <mergeCell ref="E21:F21"/>
    <mergeCell ref="G21:H21"/>
    <mergeCell ref="I21:J21"/>
    <mergeCell ref="K21:L21"/>
    <mergeCell ref="E18:F18"/>
    <mergeCell ref="G18:H18"/>
    <mergeCell ref="I18:J18"/>
    <mergeCell ref="K18:L18"/>
    <mergeCell ref="M21:N21"/>
    <mergeCell ref="E22:F22"/>
    <mergeCell ref="G22:H22"/>
    <mergeCell ref="I22:J22"/>
    <mergeCell ref="K22:L22"/>
    <mergeCell ref="M22:N22"/>
    <mergeCell ref="E20:F20"/>
    <mergeCell ref="G20:H20"/>
    <mergeCell ref="I20:J20"/>
    <mergeCell ref="K20:L20"/>
    <mergeCell ref="M20:N20"/>
    <mergeCell ref="E23:F23"/>
    <mergeCell ref="G23:H23"/>
    <mergeCell ref="I23:J23"/>
    <mergeCell ref="K23:L23"/>
    <mergeCell ref="M23:N23"/>
    <mergeCell ref="E24:F24"/>
    <mergeCell ref="G24:H24"/>
    <mergeCell ref="I24:J24"/>
    <mergeCell ref="K24:L24"/>
    <mergeCell ref="M24:N24"/>
    <mergeCell ref="E27:F27"/>
    <mergeCell ref="G27:H27"/>
    <mergeCell ref="I27:J27"/>
    <mergeCell ref="K27:L27"/>
    <mergeCell ref="M27:N27"/>
    <mergeCell ref="M29:N29"/>
    <mergeCell ref="E25:F25"/>
    <mergeCell ref="G25:H25"/>
    <mergeCell ref="I25:J25"/>
    <mergeCell ref="K25:L25"/>
    <mergeCell ref="M25:N25"/>
    <mergeCell ref="E26:F26"/>
    <mergeCell ref="G26:H26"/>
    <mergeCell ref="I26:J26"/>
    <mergeCell ref="K26:L26"/>
    <mergeCell ref="M26:N26"/>
    <mergeCell ref="C35:D35"/>
    <mergeCell ref="C58:D58"/>
    <mergeCell ref="C30:N30"/>
    <mergeCell ref="C31:D32"/>
    <mergeCell ref="E33:F33"/>
    <mergeCell ref="G33:H33"/>
    <mergeCell ref="I33:J33"/>
    <mergeCell ref="K33:L33"/>
    <mergeCell ref="M33:N33"/>
  </mergeCells>
  <conditionalFormatting sqref="E7:N7 E33:N33">
    <cfRule type="cellIs" dxfId="56" priority="1" operator="equal">
      <formula>"1.º trimestre"</formula>
    </cfRule>
  </conditionalFormatting>
  <printOptions horizontalCentered="1"/>
  <pageMargins left="0" right="0" top="0.19685039370078741" bottom="0.19685039370078741" header="0" footer="0"/>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P65"/>
  <sheetViews>
    <sheetView zoomScaleNormal="100" workbookViewId="0"/>
  </sheetViews>
  <sheetFormatPr defaultRowHeight="12.75" x14ac:dyDescent="0.2"/>
  <cols>
    <col min="1" max="1" width="1" style="1127" customWidth="1"/>
    <col min="2" max="2" width="2.5703125" style="1127" customWidth="1"/>
    <col min="3" max="3" width="1" style="1127" customWidth="1"/>
    <col min="4" max="4" width="33.140625" style="1127" customWidth="1"/>
    <col min="5" max="5" width="7" style="1127" customWidth="1"/>
    <col min="6" max="6" width="4.85546875" style="1127" customWidth="1"/>
    <col min="7" max="7" width="7" style="1127" customWidth="1"/>
    <col min="8" max="8" width="4.85546875" style="1127" customWidth="1"/>
    <col min="9" max="9" width="7" style="1127" customWidth="1"/>
    <col min="10" max="10" width="4.85546875" style="1127" customWidth="1"/>
    <col min="11" max="11" width="7" style="1127" customWidth="1"/>
    <col min="12" max="12" width="4.85546875" style="1127" customWidth="1"/>
    <col min="13" max="13" width="7" style="1127" customWidth="1"/>
    <col min="14" max="14" width="4.85546875" style="1127" customWidth="1"/>
    <col min="15" max="15" width="2.5703125" style="1127" customWidth="1"/>
    <col min="16" max="16" width="1" style="1127" customWidth="1"/>
    <col min="17" max="16384" width="9.140625" style="1127"/>
  </cols>
  <sheetData>
    <row r="1" spans="1:16" ht="13.5" customHeight="1" x14ac:dyDescent="0.2">
      <c r="A1" s="1126"/>
      <c r="B1" s="1262"/>
      <c r="C1" s="1459" t="s">
        <v>316</v>
      </c>
      <c r="D1" s="1459"/>
      <c r="E1" s="1123"/>
      <c r="F1" s="1123"/>
      <c r="G1" s="1123"/>
      <c r="H1" s="1123"/>
      <c r="I1" s="1123"/>
      <c r="J1" s="1123"/>
      <c r="K1" s="1123"/>
      <c r="L1" s="1123"/>
      <c r="M1" s="1263"/>
      <c r="N1" s="1123"/>
      <c r="O1" s="1123"/>
      <c r="P1" s="1126"/>
    </row>
    <row r="2" spans="1:16" ht="9.75" customHeight="1" x14ac:dyDescent="0.2">
      <c r="A2" s="1126"/>
      <c r="B2" s="1165"/>
      <c r="C2" s="1166"/>
      <c r="D2" s="1165"/>
      <c r="E2" s="1167"/>
      <c r="F2" s="1167"/>
      <c r="G2" s="1167"/>
      <c r="H2" s="1167"/>
      <c r="I2" s="1128"/>
      <c r="J2" s="1128"/>
      <c r="K2" s="1128"/>
      <c r="L2" s="1128"/>
      <c r="M2" s="1128"/>
      <c r="N2" s="1128"/>
      <c r="O2" s="1168"/>
      <c r="P2" s="1126"/>
    </row>
    <row r="3" spans="1:16" ht="9" customHeight="1" thickBot="1" x14ac:dyDescent="0.25">
      <c r="A3" s="1126"/>
      <c r="B3" s="1122"/>
      <c r="C3" s="1154"/>
      <c r="D3" s="1122"/>
      <c r="E3" s="1122"/>
      <c r="F3" s="1122"/>
      <c r="G3" s="1122"/>
      <c r="H3" s="1122"/>
      <c r="I3" s="1122"/>
      <c r="J3" s="1122"/>
      <c r="K3" s="1122"/>
      <c r="L3" s="1122"/>
      <c r="M3" s="1434" t="s">
        <v>72</v>
      </c>
      <c r="N3" s="1434"/>
      <c r="O3" s="1169"/>
      <c r="P3" s="1126"/>
    </row>
    <row r="4" spans="1:16" s="1134" customFormat="1" ht="13.5" customHeight="1" thickBot="1" x14ac:dyDescent="0.25">
      <c r="A4" s="1132"/>
      <c r="B4" s="1155"/>
      <c r="C4" s="1439" t="s">
        <v>159</v>
      </c>
      <c r="D4" s="1440"/>
      <c r="E4" s="1440"/>
      <c r="F4" s="1440"/>
      <c r="G4" s="1440"/>
      <c r="H4" s="1440"/>
      <c r="I4" s="1440"/>
      <c r="J4" s="1440"/>
      <c r="K4" s="1440"/>
      <c r="L4" s="1440"/>
      <c r="M4" s="1440"/>
      <c r="N4" s="1441"/>
      <c r="O4" s="1169"/>
      <c r="P4" s="1132"/>
    </row>
    <row r="5" spans="1:16" ht="3.75" customHeight="1" x14ac:dyDescent="0.2">
      <c r="A5" s="1126"/>
      <c r="B5" s="1122"/>
      <c r="C5" s="1460" t="s">
        <v>153</v>
      </c>
      <c r="D5" s="1461"/>
      <c r="E5" s="1122"/>
      <c r="F5" s="1170"/>
      <c r="G5" s="1170"/>
      <c r="H5" s="1170"/>
      <c r="I5" s="1170"/>
      <c r="J5" s="1170"/>
      <c r="K5" s="1122"/>
      <c r="L5" s="1170"/>
      <c r="M5" s="1170"/>
      <c r="N5" s="1170"/>
      <c r="O5" s="1169"/>
      <c r="P5" s="1126"/>
    </row>
    <row r="6" spans="1:16" ht="12.75" customHeight="1" x14ac:dyDescent="0.2">
      <c r="A6" s="1126"/>
      <c r="B6" s="1122"/>
      <c r="C6" s="1461"/>
      <c r="D6" s="1461"/>
      <c r="E6" s="1137">
        <v>2017</v>
      </c>
      <c r="F6" s="1138" t="s">
        <v>34</v>
      </c>
      <c r="G6" s="1137" t="s">
        <v>34</v>
      </c>
      <c r="H6" s="1138" t="s">
        <v>34</v>
      </c>
      <c r="I6" s="1139"/>
      <c r="J6" s="1138">
        <v>2018</v>
      </c>
      <c r="K6" s="1140" t="s">
        <v>34</v>
      </c>
      <c r="L6" s="1141" t="s">
        <v>34</v>
      </c>
      <c r="M6" s="1141" t="s">
        <v>34</v>
      </c>
      <c r="N6" s="1142"/>
      <c r="O6" s="1169"/>
      <c r="P6" s="1126"/>
    </row>
    <row r="7" spans="1:16" x14ac:dyDescent="0.2">
      <c r="A7" s="1126"/>
      <c r="B7" s="1122"/>
      <c r="C7" s="1171"/>
      <c r="D7" s="1171"/>
      <c r="E7" s="1432" t="s">
        <v>701</v>
      </c>
      <c r="F7" s="1432"/>
      <c r="G7" s="1432" t="s">
        <v>702</v>
      </c>
      <c r="H7" s="1432"/>
      <c r="I7" s="1432" t="s">
        <v>703</v>
      </c>
      <c r="J7" s="1432"/>
      <c r="K7" s="1432" t="s">
        <v>704</v>
      </c>
      <c r="L7" s="1432"/>
      <c r="M7" s="1432" t="s">
        <v>701</v>
      </c>
      <c r="N7" s="1432"/>
      <c r="O7" s="1172"/>
      <c r="P7" s="1126"/>
    </row>
    <row r="8" spans="1:16" s="1146" customFormat="1" ht="16.5" customHeight="1" x14ac:dyDescent="0.2">
      <c r="A8" s="1144"/>
      <c r="B8" s="1173"/>
      <c r="C8" s="1424" t="s">
        <v>13</v>
      </c>
      <c r="D8" s="1424"/>
      <c r="E8" s="1458">
        <v>4804.8999999999996</v>
      </c>
      <c r="F8" s="1458"/>
      <c r="G8" s="1458">
        <v>4806.7</v>
      </c>
      <c r="H8" s="1458"/>
      <c r="I8" s="1458">
        <v>4874.1000000000004</v>
      </c>
      <c r="J8" s="1458"/>
      <c r="K8" s="1458">
        <v>4902.8</v>
      </c>
      <c r="L8" s="1458"/>
      <c r="M8" s="1437">
        <v>4883</v>
      </c>
      <c r="N8" s="1437"/>
      <c r="O8" s="1174"/>
      <c r="P8" s="1144"/>
    </row>
    <row r="9" spans="1:16" ht="12" customHeight="1" x14ac:dyDescent="0.2">
      <c r="A9" s="1126"/>
      <c r="B9" s="1175"/>
      <c r="C9" s="684" t="s">
        <v>71</v>
      </c>
      <c r="D9" s="1147"/>
      <c r="E9" s="1456">
        <v>2464.8000000000002</v>
      </c>
      <c r="F9" s="1456"/>
      <c r="G9" s="1456">
        <v>2457.3000000000002</v>
      </c>
      <c r="H9" s="1456"/>
      <c r="I9" s="1456">
        <v>2484.1999999999998</v>
      </c>
      <c r="J9" s="1456"/>
      <c r="K9" s="1456">
        <v>2497.1999999999998</v>
      </c>
      <c r="L9" s="1456"/>
      <c r="M9" s="1457">
        <v>2504.6999999999998</v>
      </c>
      <c r="N9" s="1457"/>
      <c r="O9" s="1172"/>
      <c r="P9" s="1126"/>
    </row>
    <row r="10" spans="1:16" ht="12" customHeight="1" x14ac:dyDescent="0.2">
      <c r="A10" s="1126"/>
      <c r="B10" s="1175"/>
      <c r="C10" s="684" t="s">
        <v>70</v>
      </c>
      <c r="D10" s="1147"/>
      <c r="E10" s="1456">
        <v>2340.1999999999998</v>
      </c>
      <c r="F10" s="1456"/>
      <c r="G10" s="1456">
        <v>2349.4</v>
      </c>
      <c r="H10" s="1456"/>
      <c r="I10" s="1456">
        <v>2389.9</v>
      </c>
      <c r="J10" s="1456"/>
      <c r="K10" s="1456">
        <v>2405.6</v>
      </c>
      <c r="L10" s="1456"/>
      <c r="M10" s="1457">
        <v>2378.4</v>
      </c>
      <c r="N10" s="1457"/>
      <c r="O10" s="1172"/>
      <c r="P10" s="1126"/>
    </row>
    <row r="11" spans="1:16" ht="17.25" customHeight="1" x14ac:dyDescent="0.2">
      <c r="A11" s="1126"/>
      <c r="B11" s="1175"/>
      <c r="C11" s="684" t="s">
        <v>154</v>
      </c>
      <c r="D11" s="1147"/>
      <c r="E11" s="1456">
        <v>290</v>
      </c>
      <c r="F11" s="1456"/>
      <c r="G11" s="1456">
        <v>283.3</v>
      </c>
      <c r="H11" s="1456"/>
      <c r="I11" s="1456">
        <v>287</v>
      </c>
      <c r="J11" s="1456"/>
      <c r="K11" s="1456">
        <v>315.8</v>
      </c>
      <c r="L11" s="1456"/>
      <c r="M11" s="1457">
        <v>299.60000000000002</v>
      </c>
      <c r="N11" s="1457"/>
      <c r="O11" s="1172"/>
      <c r="P11" s="1126"/>
    </row>
    <row r="12" spans="1:16" ht="12" customHeight="1" x14ac:dyDescent="0.2">
      <c r="A12" s="1126"/>
      <c r="B12" s="1175"/>
      <c r="C12" s="684" t="s">
        <v>155</v>
      </c>
      <c r="D12" s="1147"/>
      <c r="E12" s="1455">
        <v>2247.8000000000002</v>
      </c>
      <c r="F12" s="1455"/>
      <c r="G12" s="1455">
        <v>2238.8000000000002</v>
      </c>
      <c r="H12" s="1455"/>
      <c r="I12" s="1455">
        <v>2256</v>
      </c>
      <c r="J12" s="1455"/>
      <c r="K12" s="1455">
        <v>2235.8000000000002</v>
      </c>
      <c r="L12" s="1455"/>
      <c r="M12" s="1435">
        <v>2241.1</v>
      </c>
      <c r="N12" s="1435"/>
      <c r="O12" s="1172"/>
      <c r="P12" s="1126"/>
    </row>
    <row r="13" spans="1:16" ht="12" customHeight="1" x14ac:dyDescent="0.2">
      <c r="A13" s="1126"/>
      <c r="B13" s="1175"/>
      <c r="C13" s="684" t="s">
        <v>156</v>
      </c>
      <c r="D13" s="1147"/>
      <c r="E13" s="1455">
        <v>2267.1</v>
      </c>
      <c r="F13" s="1455"/>
      <c r="G13" s="1455">
        <v>2284.6</v>
      </c>
      <c r="H13" s="1455"/>
      <c r="I13" s="1455">
        <v>2331.1</v>
      </c>
      <c r="J13" s="1455"/>
      <c r="K13" s="1455">
        <v>2351.1999999999998</v>
      </c>
      <c r="L13" s="1455"/>
      <c r="M13" s="1435">
        <v>2342.4</v>
      </c>
      <c r="N13" s="1435"/>
      <c r="O13" s="1172"/>
      <c r="P13" s="1126"/>
    </row>
    <row r="14" spans="1:16" ht="17.25" customHeight="1" x14ac:dyDescent="0.2">
      <c r="A14" s="1126"/>
      <c r="B14" s="1175"/>
      <c r="C14" s="684" t="s">
        <v>374</v>
      </c>
      <c r="D14" s="1147"/>
      <c r="E14" s="1456">
        <v>280.39999999999998</v>
      </c>
      <c r="F14" s="1456"/>
      <c r="G14" s="1456">
        <v>285</v>
      </c>
      <c r="H14" s="1456"/>
      <c r="I14" s="1456">
        <v>315.10000000000002</v>
      </c>
      <c r="J14" s="1456"/>
      <c r="K14" s="1456">
        <v>301.60000000000002</v>
      </c>
      <c r="L14" s="1456"/>
      <c r="M14" s="1457">
        <v>274.89999999999998</v>
      </c>
      <c r="N14" s="1457"/>
      <c r="O14" s="1172"/>
      <c r="P14" s="1126"/>
    </row>
    <row r="15" spans="1:16" ht="12" customHeight="1" x14ac:dyDescent="0.2">
      <c r="A15" s="1126"/>
      <c r="B15" s="1175"/>
      <c r="C15" s="684" t="s">
        <v>160</v>
      </c>
      <c r="D15" s="1147"/>
      <c r="E15" s="1455">
        <v>1228.5999999999999</v>
      </c>
      <c r="F15" s="1455"/>
      <c r="G15" s="1455">
        <v>1191.5</v>
      </c>
      <c r="H15" s="1455"/>
      <c r="I15" s="1455">
        <v>1208.0999999999999</v>
      </c>
      <c r="J15" s="1455"/>
      <c r="K15" s="1455">
        <v>1215</v>
      </c>
      <c r="L15" s="1455"/>
      <c r="M15" s="1435">
        <v>1222.2</v>
      </c>
      <c r="N15" s="1435"/>
      <c r="O15" s="1172"/>
      <c r="P15" s="1126"/>
    </row>
    <row r="16" spans="1:16" ht="12" customHeight="1" x14ac:dyDescent="0.2">
      <c r="A16" s="1126"/>
      <c r="B16" s="1175"/>
      <c r="C16" s="684" t="s">
        <v>161</v>
      </c>
      <c r="D16" s="1147"/>
      <c r="E16" s="1455">
        <v>3296</v>
      </c>
      <c r="F16" s="1455"/>
      <c r="G16" s="1455">
        <v>3330.2</v>
      </c>
      <c r="H16" s="1455"/>
      <c r="I16" s="1455">
        <v>3350.9</v>
      </c>
      <c r="J16" s="1455"/>
      <c r="K16" s="1455">
        <v>3386.1</v>
      </c>
      <c r="L16" s="1455"/>
      <c r="M16" s="1435">
        <v>3385.9</v>
      </c>
      <c r="N16" s="1435"/>
      <c r="O16" s="1172"/>
      <c r="P16" s="1126"/>
    </row>
    <row r="17" spans="1:16" s="1179" customFormat="1" ht="17.25" customHeight="1" x14ac:dyDescent="0.2">
      <c r="A17" s="1176"/>
      <c r="B17" s="1177"/>
      <c r="C17" s="684" t="s">
        <v>162</v>
      </c>
      <c r="D17" s="1147"/>
      <c r="E17" s="1455">
        <v>4273.2</v>
      </c>
      <c r="F17" s="1455"/>
      <c r="G17" s="1455">
        <v>4289.8</v>
      </c>
      <c r="H17" s="1455"/>
      <c r="I17" s="1455">
        <v>4366.8</v>
      </c>
      <c r="J17" s="1455"/>
      <c r="K17" s="1455">
        <v>4397.7</v>
      </c>
      <c r="L17" s="1455"/>
      <c r="M17" s="1435">
        <v>4367</v>
      </c>
      <c r="N17" s="1435"/>
      <c r="O17" s="1178"/>
      <c r="P17" s="1176"/>
    </row>
    <row r="18" spans="1:16" s="1179" customFormat="1" ht="12" customHeight="1" x14ac:dyDescent="0.2">
      <c r="A18" s="1176"/>
      <c r="B18" s="1177"/>
      <c r="C18" s="684" t="s">
        <v>163</v>
      </c>
      <c r="D18" s="1147"/>
      <c r="E18" s="1455">
        <v>531.70000000000005</v>
      </c>
      <c r="F18" s="1455"/>
      <c r="G18" s="1455">
        <v>516.9</v>
      </c>
      <c r="H18" s="1455"/>
      <c r="I18" s="1455">
        <v>507.3</v>
      </c>
      <c r="J18" s="1455"/>
      <c r="K18" s="1455">
        <v>505</v>
      </c>
      <c r="L18" s="1455"/>
      <c r="M18" s="1435">
        <v>516.1</v>
      </c>
      <c r="N18" s="1435"/>
      <c r="O18" s="1178"/>
      <c r="P18" s="1176"/>
    </row>
    <row r="19" spans="1:16" ht="17.25" customHeight="1" x14ac:dyDescent="0.2">
      <c r="A19" s="1126"/>
      <c r="B19" s="1175"/>
      <c r="C19" s="684" t="s">
        <v>164</v>
      </c>
      <c r="D19" s="1147"/>
      <c r="E19" s="1455">
        <v>4011.7</v>
      </c>
      <c r="F19" s="1455"/>
      <c r="G19" s="1455">
        <v>4011.2</v>
      </c>
      <c r="H19" s="1455"/>
      <c r="I19" s="1455">
        <v>4065</v>
      </c>
      <c r="J19" s="1455"/>
      <c r="K19" s="1455">
        <v>4091.4</v>
      </c>
      <c r="L19" s="1455"/>
      <c r="M19" s="1435">
        <v>4058.2</v>
      </c>
      <c r="N19" s="1435"/>
      <c r="O19" s="1172"/>
      <c r="P19" s="1126"/>
    </row>
    <row r="20" spans="1:16" ht="12" customHeight="1" x14ac:dyDescent="0.2">
      <c r="A20" s="1126"/>
      <c r="B20" s="1175"/>
      <c r="C20" s="1180"/>
      <c r="D20" s="1247" t="s">
        <v>165</v>
      </c>
      <c r="E20" s="1455">
        <v>3123</v>
      </c>
      <c r="F20" s="1455"/>
      <c r="G20" s="1455">
        <v>3141.1</v>
      </c>
      <c r="H20" s="1455"/>
      <c r="I20" s="1455">
        <v>3167.5</v>
      </c>
      <c r="J20" s="1455"/>
      <c r="K20" s="1455">
        <v>3182.5</v>
      </c>
      <c r="L20" s="1455"/>
      <c r="M20" s="1435">
        <v>3169.2</v>
      </c>
      <c r="N20" s="1435"/>
      <c r="O20" s="1172"/>
      <c r="P20" s="1126"/>
    </row>
    <row r="21" spans="1:16" ht="12" customHeight="1" x14ac:dyDescent="0.2">
      <c r="A21" s="1126"/>
      <c r="B21" s="1175"/>
      <c r="C21" s="1180"/>
      <c r="D21" s="1247" t="s">
        <v>166</v>
      </c>
      <c r="E21" s="1455">
        <v>742.4</v>
      </c>
      <c r="F21" s="1455"/>
      <c r="G21" s="1455">
        <v>729.9</v>
      </c>
      <c r="H21" s="1455"/>
      <c r="I21" s="1455">
        <v>755.5</v>
      </c>
      <c r="J21" s="1455"/>
      <c r="K21" s="1455">
        <v>760.7</v>
      </c>
      <c r="L21" s="1455"/>
      <c r="M21" s="1435">
        <v>733.9</v>
      </c>
      <c r="N21" s="1435"/>
      <c r="O21" s="1172"/>
      <c r="P21" s="1126"/>
    </row>
    <row r="22" spans="1:16" ht="12" customHeight="1" x14ac:dyDescent="0.2">
      <c r="A22" s="1126"/>
      <c r="B22" s="1175"/>
      <c r="C22" s="1180"/>
      <c r="D22" s="1247" t="s">
        <v>128</v>
      </c>
      <c r="E22" s="1455">
        <v>146.30000000000001</v>
      </c>
      <c r="F22" s="1455"/>
      <c r="G22" s="1455">
        <v>140.19999999999999</v>
      </c>
      <c r="H22" s="1455"/>
      <c r="I22" s="1455">
        <v>142</v>
      </c>
      <c r="J22" s="1455"/>
      <c r="K22" s="1455">
        <v>148.19999999999999</v>
      </c>
      <c r="L22" s="1455"/>
      <c r="M22" s="1435">
        <v>155.1</v>
      </c>
      <c r="N22" s="1435"/>
      <c r="O22" s="1172"/>
      <c r="P22" s="1126"/>
    </row>
    <row r="23" spans="1:16" ht="12" customHeight="1" x14ac:dyDescent="0.2">
      <c r="A23" s="1126"/>
      <c r="B23" s="1175"/>
      <c r="C23" s="684" t="s">
        <v>167</v>
      </c>
      <c r="D23" s="1147"/>
      <c r="E23" s="1455">
        <v>772.1</v>
      </c>
      <c r="F23" s="1455"/>
      <c r="G23" s="1455">
        <v>774</v>
      </c>
      <c r="H23" s="1455"/>
      <c r="I23" s="1455">
        <v>790.6</v>
      </c>
      <c r="J23" s="1455"/>
      <c r="K23" s="1455">
        <v>789.5</v>
      </c>
      <c r="L23" s="1455"/>
      <c r="M23" s="1435">
        <v>804.9</v>
      </c>
      <c r="N23" s="1435"/>
      <c r="O23" s="1172"/>
      <c r="P23" s="1126"/>
    </row>
    <row r="24" spans="1:16" ht="12" customHeight="1" x14ac:dyDescent="0.2">
      <c r="A24" s="1126"/>
      <c r="B24" s="1175"/>
      <c r="C24" s="684" t="s">
        <v>128</v>
      </c>
      <c r="D24" s="1147"/>
      <c r="E24" s="1455">
        <v>21.1</v>
      </c>
      <c r="F24" s="1455"/>
      <c r="G24" s="1455">
        <v>21.5</v>
      </c>
      <c r="H24" s="1455"/>
      <c r="I24" s="1455">
        <v>18.5</v>
      </c>
      <c r="J24" s="1455"/>
      <c r="K24" s="1455">
        <v>21.9</v>
      </c>
      <c r="L24" s="1455"/>
      <c r="M24" s="1435">
        <v>20</v>
      </c>
      <c r="N24" s="1435"/>
      <c r="O24" s="1172"/>
      <c r="P24" s="1126"/>
    </row>
    <row r="25" spans="1:16" ht="17.25" customHeight="1" x14ac:dyDescent="0.2">
      <c r="A25" s="1126"/>
      <c r="B25" s="1175"/>
      <c r="C25" s="689" t="s">
        <v>168</v>
      </c>
      <c r="D25" s="689"/>
      <c r="E25" s="1453"/>
      <c r="F25" s="1453"/>
      <c r="G25" s="1453"/>
      <c r="H25" s="1453"/>
      <c r="I25" s="1453"/>
      <c r="J25" s="1453"/>
      <c r="K25" s="1453"/>
      <c r="L25" s="1453"/>
      <c r="M25" s="1454"/>
      <c r="N25" s="1454"/>
      <c r="O25" s="1172"/>
      <c r="P25" s="1126"/>
    </row>
    <row r="26" spans="1:16" s="1159" customFormat="1" ht="14.25" customHeight="1" x14ac:dyDescent="0.2">
      <c r="A26" s="1156"/>
      <c r="B26" s="1450" t="s">
        <v>169</v>
      </c>
      <c r="C26" s="1450"/>
      <c r="D26" s="1450"/>
      <c r="E26" s="1451">
        <v>68.900000000000006</v>
      </c>
      <c r="F26" s="1451"/>
      <c r="G26" s="1451">
        <v>68.900000000000006</v>
      </c>
      <c r="H26" s="1451"/>
      <c r="I26" s="1451">
        <v>69.8</v>
      </c>
      <c r="J26" s="1451"/>
      <c r="K26" s="1451">
        <v>70.2</v>
      </c>
      <c r="L26" s="1451"/>
      <c r="M26" s="1452">
        <v>69.900000000000006</v>
      </c>
      <c r="N26" s="1452"/>
      <c r="O26" s="1181"/>
      <c r="P26" s="1156"/>
    </row>
    <row r="27" spans="1:16" ht="12" customHeight="1" x14ac:dyDescent="0.2">
      <c r="A27" s="1126"/>
      <c r="B27" s="1175"/>
      <c r="C27" s="687"/>
      <c r="D27" s="1247" t="s">
        <v>71</v>
      </c>
      <c r="E27" s="1447">
        <v>72.2</v>
      </c>
      <c r="F27" s="1447"/>
      <c r="G27" s="1447">
        <v>71.900000000000006</v>
      </c>
      <c r="H27" s="1447"/>
      <c r="I27" s="1447">
        <v>72.599999999999994</v>
      </c>
      <c r="J27" s="1447"/>
      <c r="K27" s="1447">
        <v>73.2</v>
      </c>
      <c r="L27" s="1447"/>
      <c r="M27" s="1433">
        <v>73.099999999999994</v>
      </c>
      <c r="N27" s="1433"/>
      <c r="O27" s="1172"/>
      <c r="P27" s="1126"/>
    </row>
    <row r="28" spans="1:16" ht="12" customHeight="1" x14ac:dyDescent="0.2">
      <c r="A28" s="1126"/>
      <c r="B28" s="1175"/>
      <c r="C28" s="687"/>
      <c r="D28" s="1247" t="s">
        <v>70</v>
      </c>
      <c r="E28" s="1447">
        <v>65.8</v>
      </c>
      <c r="F28" s="1447"/>
      <c r="G28" s="1447">
        <v>66.099999999999994</v>
      </c>
      <c r="H28" s="1447"/>
      <c r="I28" s="1447">
        <v>67.099999999999994</v>
      </c>
      <c r="J28" s="1447"/>
      <c r="K28" s="1447">
        <v>67.3</v>
      </c>
      <c r="L28" s="1447"/>
      <c r="M28" s="1433">
        <v>66.900000000000006</v>
      </c>
      <c r="N28" s="1433"/>
      <c r="O28" s="1172"/>
      <c r="P28" s="1126"/>
    </row>
    <row r="29" spans="1:16" s="1159" customFormat="1" ht="14.25" customHeight="1" x14ac:dyDescent="0.2">
      <c r="A29" s="1156"/>
      <c r="B29" s="1450" t="s">
        <v>154</v>
      </c>
      <c r="C29" s="1450"/>
      <c r="D29" s="1450"/>
      <c r="E29" s="1451">
        <v>26.6</v>
      </c>
      <c r="F29" s="1451"/>
      <c r="G29" s="1451">
        <v>26</v>
      </c>
      <c r="H29" s="1451"/>
      <c r="I29" s="1451">
        <v>26.4</v>
      </c>
      <c r="J29" s="1451"/>
      <c r="K29" s="1451">
        <v>29</v>
      </c>
      <c r="L29" s="1451"/>
      <c r="M29" s="1452">
        <v>27.6</v>
      </c>
      <c r="N29" s="1452"/>
      <c r="O29" s="1181"/>
      <c r="P29" s="1156"/>
    </row>
    <row r="30" spans="1:16" ht="12" customHeight="1" x14ac:dyDescent="0.2">
      <c r="A30" s="1126"/>
      <c r="B30" s="1175"/>
      <c r="C30" s="687"/>
      <c r="D30" s="1247" t="s">
        <v>71</v>
      </c>
      <c r="E30" s="1447">
        <v>28.5</v>
      </c>
      <c r="F30" s="1447"/>
      <c r="G30" s="1447">
        <v>27.3</v>
      </c>
      <c r="H30" s="1447"/>
      <c r="I30" s="1447">
        <v>28.8</v>
      </c>
      <c r="J30" s="1447"/>
      <c r="K30" s="1447">
        <v>31.2</v>
      </c>
      <c r="L30" s="1447"/>
      <c r="M30" s="1433">
        <v>29.9</v>
      </c>
      <c r="N30" s="1433"/>
      <c r="O30" s="1172"/>
      <c r="P30" s="1126"/>
    </row>
    <row r="31" spans="1:16" ht="12" customHeight="1" x14ac:dyDescent="0.2">
      <c r="A31" s="1126"/>
      <c r="B31" s="1175"/>
      <c r="C31" s="687"/>
      <c r="D31" s="1247" t="s">
        <v>70</v>
      </c>
      <c r="E31" s="1447">
        <v>24.6</v>
      </c>
      <c r="F31" s="1447"/>
      <c r="G31" s="1447">
        <v>24.6</v>
      </c>
      <c r="H31" s="1447"/>
      <c r="I31" s="1447">
        <v>23.8</v>
      </c>
      <c r="J31" s="1447"/>
      <c r="K31" s="1447">
        <v>26.8</v>
      </c>
      <c r="L31" s="1447"/>
      <c r="M31" s="1433">
        <v>25.1</v>
      </c>
      <c r="N31" s="1433"/>
      <c r="O31" s="1172"/>
      <c r="P31" s="1126"/>
    </row>
    <row r="32" spans="1:16" s="1159" customFormat="1" ht="14.25" customHeight="1" x14ac:dyDescent="0.2">
      <c r="A32" s="1156"/>
      <c r="B32" s="1450" t="s">
        <v>170</v>
      </c>
      <c r="C32" s="1450"/>
      <c r="D32" s="1450"/>
      <c r="E32" s="1451">
        <v>57.8</v>
      </c>
      <c r="F32" s="1451"/>
      <c r="G32" s="1451">
        <v>58.3</v>
      </c>
      <c r="H32" s="1451"/>
      <c r="I32" s="1451">
        <v>59.4</v>
      </c>
      <c r="J32" s="1451"/>
      <c r="K32" s="1451">
        <v>59.6</v>
      </c>
      <c r="L32" s="1451"/>
      <c r="M32" s="1452">
        <v>59.6</v>
      </c>
      <c r="N32" s="1452"/>
      <c r="O32" s="1181"/>
      <c r="P32" s="1156"/>
    </row>
    <row r="33" spans="1:16" ht="12" customHeight="1" x14ac:dyDescent="0.2">
      <c r="A33" s="1126"/>
      <c r="B33" s="1175"/>
      <c r="C33" s="687"/>
      <c r="D33" s="1247" t="s">
        <v>71</v>
      </c>
      <c r="E33" s="1447">
        <v>65.400000000000006</v>
      </c>
      <c r="F33" s="1447"/>
      <c r="G33" s="1447">
        <v>64</v>
      </c>
      <c r="H33" s="1447"/>
      <c r="I33" s="1447">
        <v>64.5</v>
      </c>
      <c r="J33" s="1447"/>
      <c r="K33" s="1447">
        <v>64.599999999999994</v>
      </c>
      <c r="L33" s="1447"/>
      <c r="M33" s="1433">
        <v>65</v>
      </c>
      <c r="N33" s="1433"/>
      <c r="O33" s="1172"/>
      <c r="P33" s="1126"/>
    </row>
    <row r="34" spans="1:16" ht="12" customHeight="1" x14ac:dyDescent="0.2">
      <c r="A34" s="1126"/>
      <c r="B34" s="1175"/>
      <c r="C34" s="687"/>
      <c r="D34" s="1247" t="s">
        <v>70</v>
      </c>
      <c r="E34" s="1447">
        <v>51.1</v>
      </c>
      <c r="F34" s="1447"/>
      <c r="G34" s="1447">
        <v>53.3</v>
      </c>
      <c r="H34" s="1447"/>
      <c r="I34" s="1447">
        <v>54.8</v>
      </c>
      <c r="J34" s="1447"/>
      <c r="K34" s="1447">
        <v>55.2</v>
      </c>
      <c r="L34" s="1447"/>
      <c r="M34" s="1433">
        <v>54.9</v>
      </c>
      <c r="N34" s="1433"/>
      <c r="O34" s="1172"/>
      <c r="P34" s="1126"/>
    </row>
    <row r="35" spans="1:16" ht="17.25" customHeight="1" x14ac:dyDescent="0.2">
      <c r="A35" s="1126"/>
      <c r="B35" s="1175"/>
      <c r="C35" s="1448" t="s">
        <v>171</v>
      </c>
      <c r="D35" s="1448"/>
      <c r="E35" s="1449"/>
      <c r="F35" s="1449"/>
      <c r="G35" s="1449"/>
      <c r="H35" s="1449"/>
      <c r="I35" s="1449"/>
      <c r="J35" s="1449"/>
      <c r="K35" s="1449"/>
      <c r="L35" s="1449"/>
      <c r="M35" s="1446"/>
      <c r="N35" s="1446"/>
      <c r="O35" s="1172"/>
      <c r="P35" s="1126"/>
    </row>
    <row r="36" spans="1:16" ht="12" customHeight="1" x14ac:dyDescent="0.2">
      <c r="A36" s="1126"/>
      <c r="B36" s="1175"/>
      <c r="C36" s="1443" t="s">
        <v>169</v>
      </c>
      <c r="D36" s="1443"/>
      <c r="E36" s="1444">
        <f>+E28-E27</f>
        <v>-6.4000000000000057</v>
      </c>
      <c r="F36" s="1444"/>
      <c r="G36" s="1444">
        <f>+G28-G27</f>
        <v>-5.8000000000000114</v>
      </c>
      <c r="H36" s="1444"/>
      <c r="I36" s="1444">
        <f>+I28-I27</f>
        <v>-5.5</v>
      </c>
      <c r="J36" s="1444"/>
      <c r="K36" s="1444">
        <f>+K28-K27</f>
        <v>-5.9000000000000057</v>
      </c>
      <c r="L36" s="1444"/>
      <c r="M36" s="1445">
        <f>+M28-M27</f>
        <v>-6.1999999999999886</v>
      </c>
      <c r="N36" s="1445"/>
      <c r="O36" s="1172"/>
      <c r="P36" s="1126"/>
    </row>
    <row r="37" spans="1:16" ht="12" customHeight="1" x14ac:dyDescent="0.2">
      <c r="A37" s="1126"/>
      <c r="B37" s="1175"/>
      <c r="C37" s="1443" t="s">
        <v>154</v>
      </c>
      <c r="D37" s="1443"/>
      <c r="E37" s="1444">
        <f>+E31-E30</f>
        <v>-3.8999999999999986</v>
      </c>
      <c r="F37" s="1444"/>
      <c r="G37" s="1444">
        <f>+G31-G30</f>
        <v>-2.6999999999999993</v>
      </c>
      <c r="H37" s="1444"/>
      <c r="I37" s="1444">
        <f>+I31-I30</f>
        <v>-5</v>
      </c>
      <c r="J37" s="1444"/>
      <c r="K37" s="1444">
        <f>+K31-K30</f>
        <v>-4.3999999999999986</v>
      </c>
      <c r="L37" s="1444"/>
      <c r="M37" s="1445">
        <f>+M31-M30</f>
        <v>-4.7999999999999972</v>
      </c>
      <c r="N37" s="1445"/>
      <c r="O37" s="1172"/>
      <c r="P37" s="1126"/>
    </row>
    <row r="38" spans="1:16" ht="12" customHeight="1" x14ac:dyDescent="0.2">
      <c r="A38" s="1126"/>
      <c r="B38" s="1175"/>
      <c r="C38" s="1443" t="s">
        <v>170</v>
      </c>
      <c r="D38" s="1443"/>
      <c r="E38" s="1444">
        <f>+E34-E33</f>
        <v>-14.300000000000004</v>
      </c>
      <c r="F38" s="1444"/>
      <c r="G38" s="1444">
        <f>+G34-G33</f>
        <v>-10.700000000000003</v>
      </c>
      <c r="H38" s="1444"/>
      <c r="I38" s="1444">
        <f>+I34-I33</f>
        <v>-9.7000000000000028</v>
      </c>
      <c r="J38" s="1444"/>
      <c r="K38" s="1444">
        <f>+K34-K33</f>
        <v>-9.3999999999999915</v>
      </c>
      <c r="L38" s="1444"/>
      <c r="M38" s="1445">
        <f>+M34-M33</f>
        <v>-10.100000000000001</v>
      </c>
      <c r="N38" s="1445"/>
      <c r="O38" s="1172"/>
      <c r="P38" s="1126"/>
    </row>
    <row r="39" spans="1:16" ht="4.5" customHeight="1" thickBot="1" x14ac:dyDescent="0.25">
      <c r="A39" s="1126"/>
      <c r="B39" s="1175"/>
      <c r="C39" s="1247"/>
      <c r="D39" s="1247"/>
      <c r="E39" s="1182"/>
      <c r="F39" s="1182"/>
      <c r="G39" s="1182"/>
      <c r="H39" s="1182"/>
      <c r="I39" s="1182"/>
      <c r="J39" s="1182"/>
      <c r="K39" s="1182"/>
      <c r="L39" s="1182"/>
      <c r="M39" s="1183"/>
      <c r="N39" s="1183"/>
      <c r="O39" s="1172"/>
      <c r="P39" s="1126"/>
    </row>
    <row r="40" spans="1:16" s="1179" customFormat="1" ht="13.5" customHeight="1" thickBot="1" x14ac:dyDescent="0.25">
      <c r="A40" s="1176"/>
      <c r="B40" s="1147"/>
      <c r="C40" s="1439" t="s">
        <v>566</v>
      </c>
      <c r="D40" s="1440"/>
      <c r="E40" s="1440"/>
      <c r="F40" s="1440"/>
      <c r="G40" s="1440"/>
      <c r="H40" s="1440"/>
      <c r="I40" s="1440"/>
      <c r="J40" s="1440"/>
      <c r="K40" s="1440"/>
      <c r="L40" s="1440"/>
      <c r="M40" s="1440"/>
      <c r="N40" s="1441"/>
      <c r="O40" s="1178"/>
      <c r="P40" s="1176"/>
    </row>
    <row r="41" spans="1:16" s="1179" customFormat="1" ht="3.75" customHeight="1" x14ac:dyDescent="0.2">
      <c r="A41" s="1176"/>
      <c r="B41" s="1147"/>
      <c r="C41" s="1429" t="s">
        <v>157</v>
      </c>
      <c r="D41" s="1430"/>
      <c r="E41" s="1155"/>
      <c r="F41" s="1155"/>
      <c r="G41" s="1155"/>
      <c r="H41" s="1155"/>
      <c r="I41" s="1155"/>
      <c r="J41" s="1155"/>
      <c r="K41" s="1155"/>
      <c r="L41" s="1155"/>
      <c r="M41" s="1155"/>
      <c r="N41" s="1155"/>
      <c r="O41" s="1178"/>
      <c r="P41" s="1176"/>
    </row>
    <row r="42" spans="1:16" s="1179" customFormat="1" ht="12.75" customHeight="1" x14ac:dyDescent="0.2">
      <c r="A42" s="1176"/>
      <c r="B42" s="1147"/>
      <c r="C42" s="1430"/>
      <c r="D42" s="1430"/>
      <c r="E42" s="1137">
        <v>2017</v>
      </c>
      <c r="F42" s="1138" t="s">
        <v>34</v>
      </c>
      <c r="G42" s="1137" t="s">
        <v>34</v>
      </c>
      <c r="H42" s="1138" t="s">
        <v>34</v>
      </c>
      <c r="I42" s="1139"/>
      <c r="J42" s="1138">
        <v>2018</v>
      </c>
      <c r="K42" s="1140" t="s">
        <v>34</v>
      </c>
      <c r="L42" s="1141" t="s">
        <v>34</v>
      </c>
      <c r="M42" s="1141" t="s">
        <v>34</v>
      </c>
      <c r="N42" s="1142"/>
      <c r="O42" s="1178"/>
      <c r="P42" s="1176"/>
    </row>
    <row r="43" spans="1:16" s="1179" customFormat="1" ht="12.75" customHeight="1" x14ac:dyDescent="0.2">
      <c r="A43" s="1176"/>
      <c r="B43" s="1147"/>
      <c r="C43" s="1143"/>
      <c r="D43" s="1143"/>
      <c r="E43" s="1432" t="str">
        <f>+E7</f>
        <v>4.º trimestre</v>
      </c>
      <c r="F43" s="1432"/>
      <c r="G43" s="1432" t="str">
        <f>+G7</f>
        <v>1.º trimestre</v>
      </c>
      <c r="H43" s="1432"/>
      <c r="I43" s="1432" t="str">
        <f>+I7</f>
        <v>2.º trimestre</v>
      </c>
      <c r="J43" s="1432"/>
      <c r="K43" s="1432" t="str">
        <f>+K7</f>
        <v>3.º trimestre</v>
      </c>
      <c r="L43" s="1432"/>
      <c r="M43" s="1432" t="str">
        <f>+M7</f>
        <v>4.º trimestre</v>
      </c>
      <c r="N43" s="1432"/>
      <c r="O43" s="1178"/>
      <c r="P43" s="1176"/>
    </row>
    <row r="44" spans="1:16" s="1179" customFormat="1" ht="12.75" customHeight="1" x14ac:dyDescent="0.2">
      <c r="A44" s="1176"/>
      <c r="B44" s="1147"/>
      <c r="C44" s="1143"/>
      <c r="D44" s="1143"/>
      <c r="E44" s="695" t="s">
        <v>158</v>
      </c>
      <c r="F44" s="695" t="s">
        <v>105</v>
      </c>
      <c r="G44" s="695" t="s">
        <v>158</v>
      </c>
      <c r="H44" s="695" t="s">
        <v>105</v>
      </c>
      <c r="I44" s="1264" t="s">
        <v>158</v>
      </c>
      <c r="J44" s="1264" t="s">
        <v>105</v>
      </c>
      <c r="K44" s="1264" t="s">
        <v>158</v>
      </c>
      <c r="L44" s="1264" t="s">
        <v>105</v>
      </c>
      <c r="M44" s="1264" t="s">
        <v>158</v>
      </c>
      <c r="N44" s="1264" t="s">
        <v>105</v>
      </c>
      <c r="O44" s="1178"/>
      <c r="P44" s="1176"/>
    </row>
    <row r="45" spans="1:16" s="1179" customFormat="1" ht="15" customHeight="1" x14ac:dyDescent="0.2">
      <c r="A45" s="1176"/>
      <c r="B45" s="1265"/>
      <c r="C45" s="1424" t="s">
        <v>13</v>
      </c>
      <c r="D45" s="1424"/>
      <c r="E45" s="1257">
        <v>4804.8999999999996</v>
      </c>
      <c r="F45" s="1266">
        <v>100</v>
      </c>
      <c r="G45" s="1257">
        <v>4806.7</v>
      </c>
      <c r="H45" s="1266">
        <v>100</v>
      </c>
      <c r="I45" s="1257">
        <v>4874.1000000000004</v>
      </c>
      <c r="J45" s="1266">
        <v>100</v>
      </c>
      <c r="K45" s="1257">
        <v>4902.8</v>
      </c>
      <c r="L45" s="1266">
        <v>100</v>
      </c>
      <c r="M45" s="1185">
        <v>4883</v>
      </c>
      <c r="N45" s="1267">
        <v>100</v>
      </c>
      <c r="O45" s="1178"/>
      <c r="P45" s="1176"/>
    </row>
    <row r="46" spans="1:16" s="1179" customFormat="1" ht="12.75" customHeight="1" x14ac:dyDescent="0.2">
      <c r="A46" s="1176"/>
      <c r="B46" s="1147"/>
      <c r="C46" s="688"/>
      <c r="D46" s="1247" t="s">
        <v>71</v>
      </c>
      <c r="E46" s="1258">
        <v>2464.8000000000002</v>
      </c>
      <c r="F46" s="1268">
        <v>51.297633665633001</v>
      </c>
      <c r="G46" s="1258">
        <v>2457.3000000000002</v>
      </c>
      <c r="H46" s="1268">
        <v>51.122391661638964</v>
      </c>
      <c r="I46" s="1258">
        <v>2484.1999999999998</v>
      </c>
      <c r="J46" s="1268">
        <v>50.967358076362814</v>
      </c>
      <c r="K46" s="1258">
        <v>2497.1999999999998</v>
      </c>
      <c r="L46" s="1268">
        <v>50.934160071795695</v>
      </c>
      <c r="M46" s="1187">
        <v>2504.6999999999998</v>
      </c>
      <c r="N46" s="1269">
        <v>51.294286299406103</v>
      </c>
      <c r="O46" s="1178"/>
      <c r="P46" s="1176"/>
    </row>
    <row r="47" spans="1:16" s="1179" customFormat="1" ht="12.75" customHeight="1" x14ac:dyDescent="0.2">
      <c r="A47" s="1176"/>
      <c r="B47" s="1147"/>
      <c r="C47" s="688"/>
      <c r="D47" s="1247" t="s">
        <v>70</v>
      </c>
      <c r="E47" s="1258">
        <v>2340.1999999999998</v>
      </c>
      <c r="F47" s="1268">
        <v>48.70444754313305</v>
      </c>
      <c r="G47" s="1258">
        <v>2349.4</v>
      </c>
      <c r="H47" s="1268">
        <v>48.877608338361043</v>
      </c>
      <c r="I47" s="1258">
        <v>2389.9</v>
      </c>
      <c r="J47" s="1268">
        <v>49.032641923637179</v>
      </c>
      <c r="K47" s="1258">
        <v>2405.6</v>
      </c>
      <c r="L47" s="1268">
        <v>49.065839928204284</v>
      </c>
      <c r="M47" s="1187">
        <v>2378.4</v>
      </c>
      <c r="N47" s="1269">
        <v>48.707761621953722</v>
      </c>
      <c r="O47" s="1178"/>
      <c r="P47" s="1176"/>
    </row>
    <row r="48" spans="1:16" s="1179" customFormat="1" ht="14.25" customHeight="1" x14ac:dyDescent="0.2">
      <c r="A48" s="1176"/>
      <c r="B48" s="1147"/>
      <c r="C48" s="684" t="s">
        <v>154</v>
      </c>
      <c r="D48" s="690"/>
      <c r="E48" s="1259">
        <v>290</v>
      </c>
      <c r="F48" s="1270">
        <v>6.0355054215488364</v>
      </c>
      <c r="G48" s="1259">
        <v>283.3</v>
      </c>
      <c r="H48" s="1270">
        <v>5.8938564919799452</v>
      </c>
      <c r="I48" s="1259">
        <v>287</v>
      </c>
      <c r="J48" s="1270">
        <v>5.8882665517736603</v>
      </c>
      <c r="K48" s="1259">
        <v>315.8</v>
      </c>
      <c r="L48" s="1270">
        <v>6.4412172636044707</v>
      </c>
      <c r="M48" s="1186">
        <v>299.60000000000002</v>
      </c>
      <c r="N48" s="1271">
        <v>6.1355723940200706</v>
      </c>
      <c r="O48" s="1178"/>
      <c r="P48" s="1176"/>
    </row>
    <row r="49" spans="1:16" s="1179" customFormat="1" ht="12.75" customHeight="1" x14ac:dyDescent="0.2">
      <c r="A49" s="1176"/>
      <c r="B49" s="1147"/>
      <c r="C49" s="687"/>
      <c r="D49" s="1272" t="s">
        <v>71</v>
      </c>
      <c r="E49" s="1258">
        <v>158.19999999999999</v>
      </c>
      <c r="F49" s="1268">
        <v>54.551724137931032</v>
      </c>
      <c r="G49" s="1258">
        <v>151.80000000000001</v>
      </c>
      <c r="H49" s="1268">
        <v>53.582774444052241</v>
      </c>
      <c r="I49" s="1258">
        <v>160</v>
      </c>
      <c r="J49" s="1268">
        <v>55.749128919860624</v>
      </c>
      <c r="K49" s="1258">
        <v>172.8</v>
      </c>
      <c r="L49" s="1268">
        <v>54.718176060797973</v>
      </c>
      <c r="M49" s="1187">
        <v>166.1</v>
      </c>
      <c r="N49" s="1269">
        <v>55.44058744993324</v>
      </c>
      <c r="O49" s="1178"/>
      <c r="P49" s="1176"/>
    </row>
    <row r="50" spans="1:16" s="1179" customFormat="1" ht="12.75" customHeight="1" x14ac:dyDescent="0.2">
      <c r="A50" s="1176"/>
      <c r="B50" s="1147"/>
      <c r="C50" s="687"/>
      <c r="D50" s="1272" t="s">
        <v>70</v>
      </c>
      <c r="E50" s="1258">
        <v>131.80000000000001</v>
      </c>
      <c r="F50" s="1268">
        <v>45.448275862068968</v>
      </c>
      <c r="G50" s="1258">
        <v>131.5</v>
      </c>
      <c r="H50" s="1268">
        <v>46.417225555947752</v>
      </c>
      <c r="I50" s="1258">
        <v>127</v>
      </c>
      <c r="J50" s="1268">
        <v>44.250871080139369</v>
      </c>
      <c r="K50" s="1258">
        <v>143</v>
      </c>
      <c r="L50" s="1268">
        <v>45.281823939202027</v>
      </c>
      <c r="M50" s="1187">
        <v>133.5</v>
      </c>
      <c r="N50" s="1269">
        <v>44.559412550066753</v>
      </c>
      <c r="O50" s="1178"/>
      <c r="P50" s="1176"/>
    </row>
    <row r="51" spans="1:16" s="1179" customFormat="1" ht="14.25" customHeight="1" x14ac:dyDescent="0.2">
      <c r="A51" s="1176"/>
      <c r="B51" s="1147"/>
      <c r="C51" s="684" t="s">
        <v>563</v>
      </c>
      <c r="D51" s="690"/>
      <c r="E51" s="1259">
        <v>939.8</v>
      </c>
      <c r="F51" s="1270">
        <v>19.559199983350332</v>
      </c>
      <c r="G51" s="1259">
        <v>931.9</v>
      </c>
      <c r="H51" s="1270">
        <v>19.38752158445503</v>
      </c>
      <c r="I51" s="1259">
        <v>950.3</v>
      </c>
      <c r="J51" s="1270">
        <v>19.496932767074945</v>
      </c>
      <c r="K51" s="1259">
        <v>940.9</v>
      </c>
      <c r="L51" s="1270">
        <v>19.191074488047647</v>
      </c>
      <c r="M51" s="1186">
        <v>936.2</v>
      </c>
      <c r="N51" s="1271">
        <v>19.172639770632809</v>
      </c>
      <c r="O51" s="1273"/>
      <c r="P51" s="1176"/>
    </row>
    <row r="52" spans="1:16" s="1179" customFormat="1" ht="12.75" customHeight="1" x14ac:dyDescent="0.2">
      <c r="A52" s="1176"/>
      <c r="B52" s="1147"/>
      <c r="C52" s="687"/>
      <c r="D52" s="1272" t="s">
        <v>71</v>
      </c>
      <c r="E52" s="1258">
        <v>463.3</v>
      </c>
      <c r="F52" s="1268">
        <v>49.297722919770166</v>
      </c>
      <c r="G52" s="1258">
        <v>463.1</v>
      </c>
      <c r="H52" s="1268">
        <v>49.694173194548775</v>
      </c>
      <c r="I52" s="1258">
        <v>474.4</v>
      </c>
      <c r="J52" s="1268">
        <v>49.921077554456488</v>
      </c>
      <c r="K52" s="1258">
        <v>474</v>
      </c>
      <c r="L52" s="1268">
        <v>50.377298331384843</v>
      </c>
      <c r="M52" s="1187">
        <v>474.1</v>
      </c>
      <c r="N52" s="1269">
        <v>50.640888698995944</v>
      </c>
      <c r="O52" s="1178"/>
      <c r="P52" s="1176"/>
    </row>
    <row r="53" spans="1:16" s="1179" customFormat="1" ht="12.75" customHeight="1" x14ac:dyDescent="0.2">
      <c r="A53" s="1176"/>
      <c r="B53" s="1147"/>
      <c r="C53" s="687"/>
      <c r="D53" s="1272" t="s">
        <v>70</v>
      </c>
      <c r="E53" s="1258">
        <v>476.4</v>
      </c>
      <c r="F53" s="1268">
        <v>50.691636518408167</v>
      </c>
      <c r="G53" s="1258">
        <v>468.8</v>
      </c>
      <c r="H53" s="1268">
        <v>50.305826805451225</v>
      </c>
      <c r="I53" s="1258">
        <v>475.8</v>
      </c>
      <c r="J53" s="1268">
        <v>50.068399452804378</v>
      </c>
      <c r="K53" s="1258">
        <v>466.9</v>
      </c>
      <c r="L53" s="1268">
        <v>49.622701668615157</v>
      </c>
      <c r="M53" s="1187">
        <v>462</v>
      </c>
      <c r="N53" s="1269">
        <v>49.348429822687457</v>
      </c>
      <c r="O53" s="1178"/>
      <c r="P53" s="1176"/>
    </row>
    <row r="54" spans="1:16" s="1179" customFormat="1" ht="14.25" customHeight="1" x14ac:dyDescent="0.2">
      <c r="A54" s="1176"/>
      <c r="B54" s="1147"/>
      <c r="C54" s="684" t="s">
        <v>564</v>
      </c>
      <c r="D54" s="690"/>
      <c r="E54" s="1259">
        <v>1308.0999999999999</v>
      </c>
      <c r="F54" s="1270">
        <v>27.224291868717348</v>
      </c>
      <c r="G54" s="1259">
        <v>1306.9000000000001</v>
      </c>
      <c r="H54" s="1270">
        <v>27.189131836811121</v>
      </c>
      <c r="I54" s="1259">
        <v>1305.7</v>
      </c>
      <c r="J54" s="1270">
        <v>26.788535319341005</v>
      </c>
      <c r="K54" s="1259">
        <v>1294.8</v>
      </c>
      <c r="L54" s="1270">
        <v>26.409398710940685</v>
      </c>
      <c r="M54" s="1186">
        <v>1305</v>
      </c>
      <c r="N54" s="1271">
        <v>26.725373745648167</v>
      </c>
      <c r="O54" s="1178"/>
      <c r="P54" s="1176"/>
    </row>
    <row r="55" spans="1:16" s="1179" customFormat="1" ht="12.75" customHeight="1" x14ac:dyDescent="0.2">
      <c r="A55" s="1176"/>
      <c r="B55" s="1147"/>
      <c r="C55" s="687"/>
      <c r="D55" s="1272" t="s">
        <v>71</v>
      </c>
      <c r="E55" s="1258">
        <v>648.79999999999995</v>
      </c>
      <c r="F55" s="1268">
        <v>49.598654537114903</v>
      </c>
      <c r="G55" s="1258">
        <v>649.5</v>
      </c>
      <c r="H55" s="1268">
        <v>49.697758053408826</v>
      </c>
      <c r="I55" s="1258">
        <v>646.9</v>
      </c>
      <c r="J55" s="1268">
        <v>49.544305736386605</v>
      </c>
      <c r="K55" s="1258">
        <v>642.29999999999995</v>
      </c>
      <c r="L55" s="1268">
        <v>49.606116774791467</v>
      </c>
      <c r="M55" s="1187">
        <v>650.5</v>
      </c>
      <c r="N55" s="1269">
        <v>49.846743295019159</v>
      </c>
      <c r="O55" s="1178"/>
      <c r="P55" s="1176"/>
    </row>
    <row r="56" spans="1:16" s="1179" customFormat="1" ht="12.75" customHeight="1" x14ac:dyDescent="0.2">
      <c r="A56" s="1176"/>
      <c r="B56" s="1147"/>
      <c r="C56" s="687"/>
      <c r="D56" s="1272" t="s">
        <v>70</v>
      </c>
      <c r="E56" s="1258">
        <v>659.3</v>
      </c>
      <c r="F56" s="1268">
        <v>50.401345462885104</v>
      </c>
      <c r="G56" s="1258">
        <v>657.4</v>
      </c>
      <c r="H56" s="1268">
        <v>50.302241946591167</v>
      </c>
      <c r="I56" s="1258">
        <v>658.8</v>
      </c>
      <c r="J56" s="1268">
        <v>50.455694263613381</v>
      </c>
      <c r="K56" s="1258">
        <v>652.6</v>
      </c>
      <c r="L56" s="1268">
        <v>50.401606425702816</v>
      </c>
      <c r="M56" s="1187">
        <v>654.5</v>
      </c>
      <c r="N56" s="1269">
        <v>50.153256704980841</v>
      </c>
      <c r="O56" s="1178"/>
      <c r="P56" s="1176"/>
    </row>
    <row r="57" spans="1:16" s="1179" customFormat="1" ht="14.25" customHeight="1" x14ac:dyDescent="0.2">
      <c r="A57" s="1176"/>
      <c r="B57" s="1147"/>
      <c r="C57" s="684" t="s">
        <v>565</v>
      </c>
      <c r="D57" s="690"/>
      <c r="E57" s="1259">
        <v>2035.8</v>
      </c>
      <c r="F57" s="1270">
        <v>42.369248059272827</v>
      </c>
      <c r="G57" s="1259">
        <v>2048.6999999999998</v>
      </c>
      <c r="H57" s="1270">
        <v>42.621757130671767</v>
      </c>
      <c r="I57" s="1259">
        <v>2081.9</v>
      </c>
      <c r="J57" s="1270">
        <v>42.713526599782526</v>
      </c>
      <c r="K57" s="1259">
        <v>2092.6</v>
      </c>
      <c r="L57" s="1270">
        <v>42.681732887329687</v>
      </c>
      <c r="M57" s="1186">
        <v>2079.3000000000002</v>
      </c>
      <c r="N57" s="1271">
        <v>42.582428834732752</v>
      </c>
      <c r="O57" s="1178"/>
      <c r="P57" s="1176"/>
    </row>
    <row r="58" spans="1:16" s="1179" customFormat="1" ht="12.75" customHeight="1" x14ac:dyDescent="0.2">
      <c r="A58" s="1176"/>
      <c r="B58" s="1147"/>
      <c r="C58" s="687"/>
      <c r="D58" s="1272" t="s">
        <v>71</v>
      </c>
      <c r="E58" s="1258">
        <v>1044.5999999999999</v>
      </c>
      <c r="F58" s="1268">
        <v>51.311523725316817</v>
      </c>
      <c r="G58" s="1258">
        <v>1040.4000000000001</v>
      </c>
      <c r="H58" s="1268">
        <v>50.783423634499933</v>
      </c>
      <c r="I58" s="1258">
        <v>1044.5999999999999</v>
      </c>
      <c r="J58" s="1268">
        <v>50.175320620586959</v>
      </c>
      <c r="K58" s="1258">
        <v>1051.4000000000001</v>
      </c>
      <c r="L58" s="1268">
        <v>50.243715951447967</v>
      </c>
      <c r="M58" s="1187">
        <v>1045.5</v>
      </c>
      <c r="N58" s="1269">
        <v>50.28134468330687</v>
      </c>
      <c r="O58" s="1178"/>
      <c r="P58" s="1176"/>
    </row>
    <row r="59" spans="1:16" s="1179" customFormat="1" ht="12.75" customHeight="1" x14ac:dyDescent="0.2">
      <c r="A59" s="1176"/>
      <c r="B59" s="1147"/>
      <c r="C59" s="687"/>
      <c r="D59" s="1272" t="s">
        <v>70</v>
      </c>
      <c r="E59" s="1258">
        <v>991.2</v>
      </c>
      <c r="F59" s="1268">
        <v>48.688476274683175</v>
      </c>
      <c r="G59" s="1258">
        <v>1008.3</v>
      </c>
      <c r="H59" s="1268">
        <v>49.216576365500075</v>
      </c>
      <c r="I59" s="1258">
        <v>1037.4000000000001</v>
      </c>
      <c r="J59" s="1268">
        <v>49.829482684086649</v>
      </c>
      <c r="K59" s="1258">
        <v>1041.2</v>
      </c>
      <c r="L59" s="1268">
        <v>49.756284048552047</v>
      </c>
      <c r="M59" s="1187">
        <v>1033.8</v>
      </c>
      <c r="N59" s="1269">
        <v>49.718655316693109</v>
      </c>
      <c r="O59" s="1178"/>
      <c r="P59" s="1176"/>
    </row>
    <row r="60" spans="1:16" s="1179" customFormat="1" ht="14.25" customHeight="1" x14ac:dyDescent="0.2">
      <c r="A60" s="1176"/>
      <c r="B60" s="1147"/>
      <c r="C60" s="684" t="s">
        <v>567</v>
      </c>
      <c r="D60" s="690"/>
      <c r="E60" s="1259">
        <v>231.3</v>
      </c>
      <c r="F60" s="1270">
        <v>4.8138358758767099</v>
      </c>
      <c r="G60" s="1259">
        <v>235.9</v>
      </c>
      <c r="H60" s="1270">
        <v>4.9077329560821354</v>
      </c>
      <c r="I60" s="1259">
        <v>249.2</v>
      </c>
      <c r="J60" s="1270">
        <v>5.1127387620278606</v>
      </c>
      <c r="K60" s="1259">
        <v>258.60000000000002</v>
      </c>
      <c r="L60" s="1270">
        <v>5.2745369992657265</v>
      </c>
      <c r="M60" s="1186">
        <v>263</v>
      </c>
      <c r="N60" s="1271">
        <v>5.3860331763260296</v>
      </c>
      <c r="O60" s="1178"/>
      <c r="P60" s="1176"/>
    </row>
    <row r="61" spans="1:16" s="1179" customFormat="1" ht="12.75" customHeight="1" x14ac:dyDescent="0.2">
      <c r="A61" s="1176"/>
      <c r="B61" s="1147"/>
      <c r="C61" s="687"/>
      <c r="D61" s="1272" t="s">
        <v>71</v>
      </c>
      <c r="E61" s="1258">
        <v>149.80000000000001</v>
      </c>
      <c r="F61" s="1268">
        <v>64.764375270211843</v>
      </c>
      <c r="G61" s="1258">
        <v>152.6</v>
      </c>
      <c r="H61" s="1268">
        <v>64.68842729970325</v>
      </c>
      <c r="I61" s="1258">
        <v>158.30000000000001</v>
      </c>
      <c r="J61" s="1268">
        <v>63.523274478330663</v>
      </c>
      <c r="K61" s="1258">
        <v>156.6</v>
      </c>
      <c r="L61" s="1268">
        <v>60.556844547563792</v>
      </c>
      <c r="M61" s="1187">
        <v>168.4</v>
      </c>
      <c r="N61" s="1269">
        <v>64.030418250950575</v>
      </c>
      <c r="O61" s="1178"/>
      <c r="P61" s="1176"/>
    </row>
    <row r="62" spans="1:16" s="1179" customFormat="1" ht="12.75" customHeight="1" x14ac:dyDescent="0.2">
      <c r="A62" s="1176"/>
      <c r="B62" s="1147"/>
      <c r="C62" s="687"/>
      <c r="D62" s="1272" t="s">
        <v>70</v>
      </c>
      <c r="E62" s="1258">
        <v>81.5</v>
      </c>
      <c r="F62" s="1268">
        <v>35.23562472978815</v>
      </c>
      <c r="G62" s="1258">
        <v>83.3</v>
      </c>
      <c r="H62" s="1268">
        <v>35.311572700296736</v>
      </c>
      <c r="I62" s="1258">
        <v>91</v>
      </c>
      <c r="J62" s="1268">
        <v>36.516853932584269</v>
      </c>
      <c r="K62" s="1258">
        <v>102</v>
      </c>
      <c r="L62" s="1268">
        <v>39.443155452436187</v>
      </c>
      <c r="M62" s="1187">
        <v>94.6</v>
      </c>
      <c r="N62" s="1269">
        <v>35.969581749049425</v>
      </c>
      <c r="O62" s="1178"/>
      <c r="P62" s="1176"/>
    </row>
    <row r="63" spans="1:16" s="750" customFormat="1" ht="13.5" customHeight="1" x14ac:dyDescent="0.2">
      <c r="A63" s="766"/>
      <c r="B63" s="766"/>
      <c r="C63" s="767" t="s">
        <v>483</v>
      </c>
      <c r="D63" s="768"/>
      <c r="E63" s="769"/>
      <c r="F63" s="1160"/>
      <c r="G63" s="769"/>
      <c r="H63" s="1160"/>
      <c r="I63" s="769"/>
      <c r="J63" s="1160"/>
      <c r="K63" s="769"/>
      <c r="L63" s="1160"/>
      <c r="M63" s="769"/>
      <c r="N63" s="1160"/>
      <c r="O63" s="1178"/>
      <c r="P63" s="761"/>
    </row>
    <row r="64" spans="1:16" ht="13.5" customHeight="1" x14ac:dyDescent="0.2">
      <c r="A64" s="1126"/>
      <c r="B64" s="1122"/>
      <c r="C64" s="1161" t="s">
        <v>394</v>
      </c>
      <c r="D64" s="1130"/>
      <c r="E64" s="1162" t="s">
        <v>87</v>
      </c>
      <c r="F64" s="851"/>
      <c r="G64" s="1163"/>
      <c r="H64" s="1163"/>
      <c r="I64" s="1182"/>
      <c r="J64" s="1188"/>
      <c r="K64" s="1189"/>
      <c r="L64" s="1182"/>
      <c r="M64" s="1190"/>
      <c r="N64" s="1190"/>
      <c r="O64" s="1178"/>
      <c r="P64" s="1126"/>
    </row>
    <row r="65" spans="1:16" s="1159" customFormat="1" ht="13.5" customHeight="1" x14ac:dyDescent="0.2">
      <c r="A65" s="1156"/>
      <c r="B65" s="1191"/>
      <c r="C65" s="1191"/>
      <c r="D65" s="1191"/>
      <c r="E65" s="1122"/>
      <c r="F65" s="1122"/>
      <c r="G65" s="1122"/>
      <c r="H65" s="1122"/>
      <c r="I65" s="1122"/>
      <c r="J65" s="1122"/>
      <c r="K65" s="1442">
        <v>43497</v>
      </c>
      <c r="L65" s="1442"/>
      <c r="M65" s="1442"/>
      <c r="N65" s="1442"/>
      <c r="O65" s="1192">
        <v>7</v>
      </c>
      <c r="P65" s="1126"/>
    </row>
  </sheetData>
  <mergeCells count="181">
    <mergeCell ref="C8:D8"/>
    <mergeCell ref="E8:F8"/>
    <mergeCell ref="G8:H8"/>
    <mergeCell ref="I8:J8"/>
    <mergeCell ref="K8:L8"/>
    <mergeCell ref="M8:N8"/>
    <mergeCell ref="C1:D1"/>
    <mergeCell ref="M3:N3"/>
    <mergeCell ref="C4:N4"/>
    <mergeCell ref="C5:D6"/>
    <mergeCell ref="E7:F7"/>
    <mergeCell ref="G7:H7"/>
    <mergeCell ref="I7:J7"/>
    <mergeCell ref="K7:L7"/>
    <mergeCell ref="M7:N7"/>
    <mergeCell ref="E9:F9"/>
    <mergeCell ref="G9:H9"/>
    <mergeCell ref="I9:J9"/>
    <mergeCell ref="K9:L9"/>
    <mergeCell ref="M9:N9"/>
    <mergeCell ref="E10:F10"/>
    <mergeCell ref="G10:H10"/>
    <mergeCell ref="I10:J10"/>
    <mergeCell ref="K10:L10"/>
    <mergeCell ref="M10:N10"/>
    <mergeCell ref="E11:F11"/>
    <mergeCell ref="G11:H11"/>
    <mergeCell ref="I11:J11"/>
    <mergeCell ref="K11:L11"/>
    <mergeCell ref="M11:N11"/>
    <mergeCell ref="E12:F12"/>
    <mergeCell ref="G12:H12"/>
    <mergeCell ref="I12:J12"/>
    <mergeCell ref="K12:L12"/>
    <mergeCell ref="M12:N12"/>
    <mergeCell ref="E13:F13"/>
    <mergeCell ref="G13:H13"/>
    <mergeCell ref="I13:J13"/>
    <mergeCell ref="K13:L13"/>
    <mergeCell ref="M13:N13"/>
    <mergeCell ref="E14:F14"/>
    <mergeCell ref="G14:H14"/>
    <mergeCell ref="I14:J14"/>
    <mergeCell ref="K14:L14"/>
    <mergeCell ref="M14:N14"/>
    <mergeCell ref="E15:F15"/>
    <mergeCell ref="G15:H15"/>
    <mergeCell ref="I15:J15"/>
    <mergeCell ref="K15:L15"/>
    <mergeCell ref="M15:N15"/>
    <mergeCell ref="E16:F16"/>
    <mergeCell ref="G16:H16"/>
    <mergeCell ref="I16:J16"/>
    <mergeCell ref="K16:L16"/>
    <mergeCell ref="M16:N16"/>
    <mergeCell ref="E17:F17"/>
    <mergeCell ref="G17:H17"/>
    <mergeCell ref="I17:J17"/>
    <mergeCell ref="K17:L17"/>
    <mergeCell ref="M17:N17"/>
    <mergeCell ref="E18:F18"/>
    <mergeCell ref="G18:H18"/>
    <mergeCell ref="I18:J18"/>
    <mergeCell ref="K18:L18"/>
    <mergeCell ref="M18:N18"/>
    <mergeCell ref="E19:F19"/>
    <mergeCell ref="G19:H19"/>
    <mergeCell ref="I19:J19"/>
    <mergeCell ref="K19:L19"/>
    <mergeCell ref="M19:N19"/>
    <mergeCell ref="E20:F20"/>
    <mergeCell ref="G20:H20"/>
    <mergeCell ref="I20:J20"/>
    <mergeCell ref="K20:L20"/>
    <mergeCell ref="M20:N20"/>
    <mergeCell ref="M23:N23"/>
    <mergeCell ref="E24:F24"/>
    <mergeCell ref="G24:H24"/>
    <mergeCell ref="I24:J24"/>
    <mergeCell ref="K24:L24"/>
    <mergeCell ref="M24:N24"/>
    <mergeCell ref="E21:F21"/>
    <mergeCell ref="G21:H21"/>
    <mergeCell ref="I21:J21"/>
    <mergeCell ref="K21:L21"/>
    <mergeCell ref="M21:N21"/>
    <mergeCell ref="E22:F22"/>
    <mergeCell ref="G22:H22"/>
    <mergeCell ref="I22:J22"/>
    <mergeCell ref="K22:L22"/>
    <mergeCell ref="M22:N22"/>
    <mergeCell ref="B26:D26"/>
    <mergeCell ref="E26:F26"/>
    <mergeCell ref="G26:H26"/>
    <mergeCell ref="I26:J26"/>
    <mergeCell ref="K26:L26"/>
    <mergeCell ref="E23:F23"/>
    <mergeCell ref="G23:H23"/>
    <mergeCell ref="I23:J23"/>
    <mergeCell ref="K23:L23"/>
    <mergeCell ref="M26:N26"/>
    <mergeCell ref="E27:F27"/>
    <mergeCell ref="G27:H27"/>
    <mergeCell ref="I27:J27"/>
    <mergeCell ref="K27:L27"/>
    <mergeCell ref="M27:N27"/>
    <mergeCell ref="E25:F25"/>
    <mergeCell ref="G25:H25"/>
    <mergeCell ref="I25:J25"/>
    <mergeCell ref="K25:L25"/>
    <mergeCell ref="M25:N25"/>
    <mergeCell ref="E28:F28"/>
    <mergeCell ref="G28:H28"/>
    <mergeCell ref="I28:J28"/>
    <mergeCell ref="K28:L28"/>
    <mergeCell ref="M28:N28"/>
    <mergeCell ref="B29:D29"/>
    <mergeCell ref="E29:F29"/>
    <mergeCell ref="G29:H29"/>
    <mergeCell ref="I29:J29"/>
    <mergeCell ref="K29:L29"/>
    <mergeCell ref="B32:D32"/>
    <mergeCell ref="E32:F32"/>
    <mergeCell ref="G32:H32"/>
    <mergeCell ref="I32:J32"/>
    <mergeCell ref="K32:L32"/>
    <mergeCell ref="M29:N29"/>
    <mergeCell ref="E30:F30"/>
    <mergeCell ref="G30:H30"/>
    <mergeCell ref="I30:J30"/>
    <mergeCell ref="K30:L30"/>
    <mergeCell ref="M30:N30"/>
    <mergeCell ref="M32:N32"/>
    <mergeCell ref="E33:F33"/>
    <mergeCell ref="G33:H33"/>
    <mergeCell ref="I33:J33"/>
    <mergeCell ref="K33:L33"/>
    <mergeCell ref="M33:N33"/>
    <mergeCell ref="E31:F31"/>
    <mergeCell ref="G31:H31"/>
    <mergeCell ref="I31:J31"/>
    <mergeCell ref="K31:L31"/>
    <mergeCell ref="M31:N31"/>
    <mergeCell ref="M35:N35"/>
    <mergeCell ref="C36:D36"/>
    <mergeCell ref="E36:F36"/>
    <mergeCell ref="G36:H36"/>
    <mergeCell ref="I36:J36"/>
    <mergeCell ref="K36:L36"/>
    <mergeCell ref="M36:N36"/>
    <mergeCell ref="E34:F34"/>
    <mergeCell ref="G34:H34"/>
    <mergeCell ref="I34:J34"/>
    <mergeCell ref="K34:L34"/>
    <mergeCell ref="M34:N34"/>
    <mergeCell ref="C35:D35"/>
    <mergeCell ref="E35:F35"/>
    <mergeCell ref="G35:H35"/>
    <mergeCell ref="I35:J35"/>
    <mergeCell ref="K35:L35"/>
    <mergeCell ref="C38:D38"/>
    <mergeCell ref="E38:F38"/>
    <mergeCell ref="G38:H38"/>
    <mergeCell ref="I38:J38"/>
    <mergeCell ref="K38:L38"/>
    <mergeCell ref="M38:N38"/>
    <mergeCell ref="C37:D37"/>
    <mergeCell ref="E37:F37"/>
    <mergeCell ref="G37:H37"/>
    <mergeCell ref="I37:J37"/>
    <mergeCell ref="K37:L37"/>
    <mergeCell ref="M37:N37"/>
    <mergeCell ref="C45:D45"/>
    <mergeCell ref="K65:N65"/>
    <mergeCell ref="C40:N40"/>
    <mergeCell ref="C41:D42"/>
    <mergeCell ref="E43:F43"/>
    <mergeCell ref="G43:H43"/>
    <mergeCell ref="I43:J43"/>
    <mergeCell ref="K43:L43"/>
    <mergeCell ref="M43:N43"/>
  </mergeCells>
  <conditionalFormatting sqref="E7:N7 E43:N43">
    <cfRule type="cellIs" dxfId="55" priority="1" operator="equal">
      <formula>"1.º trimestre"</formula>
    </cfRule>
  </conditionalFormatting>
  <printOptions horizontalCentered="1"/>
  <pageMargins left="0" right="0" top="0.19685039370078741" bottom="0.19685039370078741" header="0" footer="0"/>
  <pageSetup paperSize="9"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P59"/>
  <sheetViews>
    <sheetView showRuler="0" zoomScaleNormal="100" workbookViewId="0"/>
  </sheetViews>
  <sheetFormatPr defaultRowHeight="12.75" x14ac:dyDescent="0.2"/>
  <cols>
    <col min="1" max="1" width="1" style="1127" customWidth="1"/>
    <col min="2" max="2" width="2.5703125" style="1127" customWidth="1"/>
    <col min="3" max="3" width="1" style="1127" customWidth="1"/>
    <col min="4" max="4" width="33.28515625" style="1127" customWidth="1"/>
    <col min="5" max="5" width="6.7109375" style="1127" customWidth="1"/>
    <col min="6" max="6" width="5.140625" style="1127" customWidth="1"/>
    <col min="7" max="7" width="6.7109375" style="1127" customWidth="1"/>
    <col min="8" max="8" width="5.140625" style="1127" customWidth="1"/>
    <col min="9" max="9" width="6.7109375" style="1127" customWidth="1"/>
    <col min="10" max="10" width="5.140625" style="1127" customWidth="1"/>
    <col min="11" max="11" width="6.7109375" style="1127" customWidth="1"/>
    <col min="12" max="12" width="5.140625" style="1127" customWidth="1"/>
    <col min="13" max="13" width="6.7109375" style="1127" customWidth="1"/>
    <col min="14" max="14" width="5.140625" style="1127" customWidth="1"/>
    <col min="15" max="15" width="2.5703125" style="1127" customWidth="1"/>
    <col min="16" max="16" width="1" style="1127" customWidth="1"/>
    <col min="17" max="16384" width="9.140625" style="1127"/>
  </cols>
  <sheetData>
    <row r="1" spans="1:16" ht="13.5" customHeight="1" x14ac:dyDescent="0.2">
      <c r="A1" s="1126"/>
      <c r="B1" s="1274"/>
      <c r="C1" s="1274"/>
      <c r="D1" s="1274"/>
      <c r="E1" s="1123"/>
      <c r="F1" s="1123"/>
      <c r="G1" s="1123"/>
      <c r="H1" s="1123"/>
      <c r="I1" s="1473" t="s">
        <v>311</v>
      </c>
      <c r="J1" s="1473"/>
      <c r="K1" s="1473"/>
      <c r="L1" s="1473"/>
      <c r="M1" s="1473"/>
      <c r="N1" s="1473"/>
      <c r="O1" s="1125"/>
      <c r="P1" s="1126"/>
    </row>
    <row r="2" spans="1:16" ht="6" customHeight="1" x14ac:dyDescent="0.2">
      <c r="A2" s="1126"/>
      <c r="B2" s="1194"/>
      <c r="C2" s="1197"/>
      <c r="D2" s="1197"/>
      <c r="E2" s="1198"/>
      <c r="F2" s="1198"/>
      <c r="G2" s="1198"/>
      <c r="H2" s="1198"/>
      <c r="I2" s="1122"/>
      <c r="J2" s="1122"/>
      <c r="K2" s="1122"/>
      <c r="L2" s="1122"/>
      <c r="M2" s="1122"/>
      <c r="N2" s="1246"/>
      <c r="O2" s="1122"/>
      <c r="P2" s="1126"/>
    </row>
    <row r="3" spans="1:16" ht="10.5" customHeight="1" thickBot="1" x14ac:dyDescent="0.25">
      <c r="A3" s="1126"/>
      <c r="B3" s="1195"/>
      <c r="C3" s="1196"/>
      <c r="D3" s="1197"/>
      <c r="E3" s="1198"/>
      <c r="F3" s="1198"/>
      <c r="G3" s="1198"/>
      <c r="H3" s="1198"/>
      <c r="I3" s="1122"/>
      <c r="J3" s="1122"/>
      <c r="K3" s="1122"/>
      <c r="L3" s="1122"/>
      <c r="M3" s="1434" t="s">
        <v>72</v>
      </c>
      <c r="N3" s="1434"/>
      <c r="O3" s="1122"/>
      <c r="P3" s="1126"/>
    </row>
    <row r="4" spans="1:16" s="1134" customFormat="1" ht="13.5" customHeight="1" thickBot="1" x14ac:dyDescent="0.25">
      <c r="A4" s="1132"/>
      <c r="B4" s="1133"/>
      <c r="C4" s="1463" t="s">
        <v>177</v>
      </c>
      <c r="D4" s="1464"/>
      <c r="E4" s="1464"/>
      <c r="F4" s="1464"/>
      <c r="G4" s="1464"/>
      <c r="H4" s="1464"/>
      <c r="I4" s="1464"/>
      <c r="J4" s="1464"/>
      <c r="K4" s="1464"/>
      <c r="L4" s="1464"/>
      <c r="M4" s="1464"/>
      <c r="N4" s="1465"/>
      <c r="O4" s="1122"/>
      <c r="P4" s="1132"/>
    </row>
    <row r="5" spans="1:16" ht="3" customHeight="1" x14ac:dyDescent="0.2">
      <c r="A5" s="1126"/>
      <c r="B5" s="1129"/>
      <c r="C5" s="1429" t="s">
        <v>153</v>
      </c>
      <c r="D5" s="1430"/>
      <c r="E5" s="1199"/>
      <c r="F5" s="1199"/>
      <c r="G5" s="1199"/>
      <c r="H5" s="1199"/>
      <c r="I5" s="1199"/>
      <c r="J5" s="1199"/>
      <c r="K5" s="1193"/>
      <c r="L5" s="1200"/>
      <c r="M5" s="1200"/>
      <c r="N5" s="1200"/>
      <c r="O5" s="1122"/>
      <c r="P5" s="1132"/>
    </row>
    <row r="6" spans="1:16" ht="12.75" customHeight="1" x14ac:dyDescent="0.2">
      <c r="A6" s="1126"/>
      <c r="B6" s="1129"/>
      <c r="C6" s="1431"/>
      <c r="D6" s="1431"/>
      <c r="E6" s="1137">
        <v>2017</v>
      </c>
      <c r="F6" s="1138" t="s">
        <v>34</v>
      </c>
      <c r="G6" s="1137" t="s">
        <v>34</v>
      </c>
      <c r="H6" s="1138" t="s">
        <v>34</v>
      </c>
      <c r="I6" s="1139"/>
      <c r="J6" s="1138">
        <v>2018</v>
      </c>
      <c r="K6" s="1140" t="s">
        <v>34</v>
      </c>
      <c r="L6" s="1141" t="s">
        <v>34</v>
      </c>
      <c r="M6" s="1141" t="s">
        <v>34</v>
      </c>
      <c r="N6" s="1142"/>
      <c r="O6" s="1122"/>
      <c r="P6" s="1132"/>
    </row>
    <row r="7" spans="1:16" x14ac:dyDescent="0.2">
      <c r="A7" s="1126"/>
      <c r="B7" s="1129"/>
      <c r="C7" s="1171"/>
      <c r="D7" s="1171"/>
      <c r="E7" s="1432" t="s">
        <v>701</v>
      </c>
      <c r="F7" s="1432"/>
      <c r="G7" s="1432" t="s">
        <v>702</v>
      </c>
      <c r="H7" s="1432"/>
      <c r="I7" s="1432" t="s">
        <v>703</v>
      </c>
      <c r="J7" s="1432"/>
      <c r="K7" s="1432" t="s">
        <v>704</v>
      </c>
      <c r="L7" s="1432"/>
      <c r="M7" s="1432" t="s">
        <v>701</v>
      </c>
      <c r="N7" s="1432"/>
      <c r="O7" s="1122"/>
      <c r="P7" s="1132"/>
    </row>
    <row r="8" spans="1:16" s="1146" customFormat="1" ht="18.75" customHeight="1" x14ac:dyDescent="0.2">
      <c r="A8" s="1144"/>
      <c r="B8" s="1129"/>
      <c r="C8" s="1424" t="s">
        <v>178</v>
      </c>
      <c r="D8" s="1424"/>
      <c r="E8" s="1469">
        <v>422</v>
      </c>
      <c r="F8" s="1469"/>
      <c r="G8" s="1469">
        <v>410.1</v>
      </c>
      <c r="H8" s="1469"/>
      <c r="I8" s="1469">
        <v>351.8</v>
      </c>
      <c r="J8" s="1469"/>
      <c r="K8" s="1469">
        <v>352.7</v>
      </c>
      <c r="L8" s="1469"/>
      <c r="M8" s="1470">
        <v>349.1</v>
      </c>
      <c r="N8" s="1470"/>
      <c r="O8" s="1122"/>
      <c r="P8" s="1132"/>
    </row>
    <row r="9" spans="1:16" ht="13.5" customHeight="1" x14ac:dyDescent="0.2">
      <c r="A9" s="1126"/>
      <c r="B9" s="1129"/>
      <c r="C9" s="684" t="s">
        <v>71</v>
      </c>
      <c r="D9" s="1176"/>
      <c r="E9" s="1471">
        <v>206.5</v>
      </c>
      <c r="F9" s="1471"/>
      <c r="G9" s="1471">
        <v>203.4</v>
      </c>
      <c r="H9" s="1471"/>
      <c r="I9" s="1471">
        <v>169.6</v>
      </c>
      <c r="J9" s="1471"/>
      <c r="K9" s="1471">
        <v>164.9</v>
      </c>
      <c r="L9" s="1471"/>
      <c r="M9" s="1472">
        <v>160.69999999999999</v>
      </c>
      <c r="N9" s="1472"/>
      <c r="O9" s="1122"/>
      <c r="P9" s="1132"/>
    </row>
    <row r="10" spans="1:16" ht="13.5" customHeight="1" x14ac:dyDescent="0.2">
      <c r="A10" s="1126"/>
      <c r="B10" s="1129"/>
      <c r="C10" s="684" t="s">
        <v>70</v>
      </c>
      <c r="D10" s="1176"/>
      <c r="E10" s="1471">
        <v>215.4</v>
      </c>
      <c r="F10" s="1471"/>
      <c r="G10" s="1471">
        <v>206.7</v>
      </c>
      <c r="H10" s="1471"/>
      <c r="I10" s="1471">
        <v>182.2</v>
      </c>
      <c r="J10" s="1471"/>
      <c r="K10" s="1471">
        <v>187.8</v>
      </c>
      <c r="L10" s="1471"/>
      <c r="M10" s="1472">
        <v>188.4</v>
      </c>
      <c r="N10" s="1472"/>
      <c r="O10" s="1122"/>
      <c r="P10" s="1132"/>
    </row>
    <row r="11" spans="1:16" ht="19.5" customHeight="1" x14ac:dyDescent="0.2">
      <c r="A11" s="1126"/>
      <c r="B11" s="1129"/>
      <c r="C11" s="684" t="s">
        <v>154</v>
      </c>
      <c r="D11" s="1176"/>
      <c r="E11" s="1471">
        <v>88.8</v>
      </c>
      <c r="F11" s="1471"/>
      <c r="G11" s="1471">
        <v>79.2</v>
      </c>
      <c r="H11" s="1471"/>
      <c r="I11" s="1471">
        <v>69.2</v>
      </c>
      <c r="J11" s="1471"/>
      <c r="K11" s="1471">
        <v>79.099999999999994</v>
      </c>
      <c r="L11" s="1471"/>
      <c r="M11" s="1472">
        <v>74.599999999999994</v>
      </c>
      <c r="N11" s="1472"/>
      <c r="O11" s="1122"/>
      <c r="P11" s="1132"/>
    </row>
    <row r="12" spans="1:16" ht="13.5" customHeight="1" x14ac:dyDescent="0.2">
      <c r="A12" s="1126"/>
      <c r="B12" s="1129"/>
      <c r="C12" s="684" t="s">
        <v>155</v>
      </c>
      <c r="D12" s="1176"/>
      <c r="E12" s="1471">
        <v>175.5</v>
      </c>
      <c r="F12" s="1471"/>
      <c r="G12" s="1471">
        <v>180.8</v>
      </c>
      <c r="H12" s="1471"/>
      <c r="I12" s="1471">
        <v>156.4</v>
      </c>
      <c r="J12" s="1471"/>
      <c r="K12" s="1471">
        <v>147.69999999999999</v>
      </c>
      <c r="L12" s="1471"/>
      <c r="M12" s="1472">
        <v>145.80000000000001</v>
      </c>
      <c r="N12" s="1472"/>
      <c r="O12" s="1122"/>
      <c r="P12" s="1126"/>
    </row>
    <row r="13" spans="1:16" ht="13.5" customHeight="1" x14ac:dyDescent="0.2">
      <c r="A13" s="1126"/>
      <c r="B13" s="1129"/>
      <c r="C13" s="684" t="s">
        <v>156</v>
      </c>
      <c r="D13" s="1176"/>
      <c r="E13" s="1471">
        <v>157.69999999999999</v>
      </c>
      <c r="F13" s="1471"/>
      <c r="G13" s="1471">
        <v>150.1</v>
      </c>
      <c r="H13" s="1471"/>
      <c r="I13" s="1471">
        <v>126.2</v>
      </c>
      <c r="J13" s="1471"/>
      <c r="K13" s="1471">
        <v>125.9</v>
      </c>
      <c r="L13" s="1471"/>
      <c r="M13" s="1472">
        <v>128.69999999999999</v>
      </c>
      <c r="N13" s="1472"/>
      <c r="O13" s="1122"/>
      <c r="P13" s="1126"/>
    </row>
    <row r="14" spans="1:16" ht="19.5" customHeight="1" x14ac:dyDescent="0.2">
      <c r="A14" s="1126"/>
      <c r="B14" s="1129"/>
      <c r="C14" s="684" t="s">
        <v>179</v>
      </c>
      <c r="D14" s="1176"/>
      <c r="E14" s="1471">
        <v>54.6</v>
      </c>
      <c r="F14" s="1471"/>
      <c r="G14" s="1471">
        <v>45.9</v>
      </c>
      <c r="H14" s="1471"/>
      <c r="I14" s="1471">
        <v>42.2</v>
      </c>
      <c r="J14" s="1471"/>
      <c r="K14" s="1471">
        <v>50.9</v>
      </c>
      <c r="L14" s="1471"/>
      <c r="M14" s="1472">
        <v>43.1</v>
      </c>
      <c r="N14" s="1472"/>
      <c r="O14" s="1148"/>
      <c r="P14" s="1126"/>
    </row>
    <row r="15" spans="1:16" ht="13.5" customHeight="1" x14ac:dyDescent="0.2">
      <c r="A15" s="1126"/>
      <c r="B15" s="1129"/>
      <c r="C15" s="684" t="s">
        <v>180</v>
      </c>
      <c r="D15" s="1176"/>
      <c r="E15" s="1471">
        <v>367.4</v>
      </c>
      <c r="F15" s="1471"/>
      <c r="G15" s="1471">
        <v>364.2</v>
      </c>
      <c r="H15" s="1471"/>
      <c r="I15" s="1471">
        <v>309.60000000000002</v>
      </c>
      <c r="J15" s="1471"/>
      <c r="K15" s="1471">
        <v>301.8</v>
      </c>
      <c r="L15" s="1471"/>
      <c r="M15" s="1472">
        <v>306</v>
      </c>
      <c r="N15" s="1472"/>
      <c r="O15" s="1148"/>
      <c r="P15" s="1126"/>
    </row>
    <row r="16" spans="1:16" ht="19.5" customHeight="1" x14ac:dyDescent="0.2">
      <c r="A16" s="1126"/>
      <c r="B16" s="1129"/>
      <c r="C16" s="684" t="s">
        <v>181</v>
      </c>
      <c r="D16" s="1176"/>
      <c r="E16" s="1471">
        <v>194</v>
      </c>
      <c r="F16" s="1471"/>
      <c r="G16" s="1471">
        <v>189.6</v>
      </c>
      <c r="H16" s="1471"/>
      <c r="I16" s="1471">
        <v>168</v>
      </c>
      <c r="J16" s="1471"/>
      <c r="K16" s="1471">
        <v>176.4</v>
      </c>
      <c r="L16" s="1471"/>
      <c r="M16" s="1472">
        <v>182.4</v>
      </c>
      <c r="N16" s="1472"/>
      <c r="O16" s="1148"/>
      <c r="P16" s="1126"/>
    </row>
    <row r="17" spans="1:16" ht="13.5" customHeight="1" x14ac:dyDescent="0.2">
      <c r="A17" s="1126"/>
      <c r="B17" s="1129"/>
      <c r="C17" s="684" t="s">
        <v>182</v>
      </c>
      <c r="D17" s="1176"/>
      <c r="E17" s="1471">
        <v>228</v>
      </c>
      <c r="F17" s="1471"/>
      <c r="G17" s="1471">
        <v>220.5</v>
      </c>
      <c r="H17" s="1471"/>
      <c r="I17" s="1471">
        <v>183.8</v>
      </c>
      <c r="J17" s="1471"/>
      <c r="K17" s="1471">
        <v>176.3</v>
      </c>
      <c r="L17" s="1471"/>
      <c r="M17" s="1472">
        <v>166.7</v>
      </c>
      <c r="N17" s="1472"/>
      <c r="O17" s="1148"/>
      <c r="P17" s="1126"/>
    </row>
    <row r="18" spans="1:16" s="1146" customFormat="1" ht="18.75" customHeight="1" x14ac:dyDescent="0.2">
      <c r="A18" s="1144"/>
      <c r="B18" s="1145"/>
      <c r="C18" s="1424" t="s">
        <v>183</v>
      </c>
      <c r="D18" s="1424"/>
      <c r="E18" s="1469">
        <v>8.1</v>
      </c>
      <c r="F18" s="1469"/>
      <c r="G18" s="1469">
        <v>7.9</v>
      </c>
      <c r="H18" s="1469"/>
      <c r="I18" s="1469">
        <v>6.7</v>
      </c>
      <c r="J18" s="1469"/>
      <c r="K18" s="1469">
        <v>6.7</v>
      </c>
      <c r="L18" s="1469"/>
      <c r="M18" s="1470">
        <v>6.7</v>
      </c>
      <c r="N18" s="1470"/>
      <c r="O18" s="1150"/>
      <c r="P18" s="1144"/>
    </row>
    <row r="19" spans="1:16" ht="13.5" customHeight="1" x14ac:dyDescent="0.2">
      <c r="A19" s="1126"/>
      <c r="B19" s="1129"/>
      <c r="C19" s="684" t="s">
        <v>71</v>
      </c>
      <c r="D19" s="1176"/>
      <c r="E19" s="1471">
        <v>7.7</v>
      </c>
      <c r="F19" s="1471"/>
      <c r="G19" s="1471">
        <v>7.6</v>
      </c>
      <c r="H19" s="1471"/>
      <c r="I19" s="1471">
        <v>6.4</v>
      </c>
      <c r="J19" s="1471"/>
      <c r="K19" s="1471">
        <v>6.2</v>
      </c>
      <c r="L19" s="1471"/>
      <c r="M19" s="1472">
        <v>6</v>
      </c>
      <c r="N19" s="1472"/>
      <c r="O19" s="1148"/>
      <c r="P19" s="1126"/>
    </row>
    <row r="20" spans="1:16" ht="13.5" customHeight="1" x14ac:dyDescent="0.2">
      <c r="A20" s="1126"/>
      <c r="B20" s="1129"/>
      <c r="C20" s="684" t="s">
        <v>70</v>
      </c>
      <c r="D20" s="1176"/>
      <c r="E20" s="1471">
        <v>8.4</v>
      </c>
      <c r="F20" s="1471"/>
      <c r="G20" s="1471">
        <v>8.1</v>
      </c>
      <c r="H20" s="1471"/>
      <c r="I20" s="1471">
        <v>7.1</v>
      </c>
      <c r="J20" s="1471"/>
      <c r="K20" s="1471">
        <v>7.2</v>
      </c>
      <c r="L20" s="1471"/>
      <c r="M20" s="1472">
        <v>7.3</v>
      </c>
      <c r="N20" s="1472"/>
      <c r="O20" s="1148"/>
      <c r="P20" s="1126"/>
    </row>
    <row r="21" spans="1:16" s="1204" customFormat="1" ht="13.5" customHeight="1" x14ac:dyDescent="0.2">
      <c r="A21" s="1201"/>
      <c r="B21" s="1202"/>
      <c r="C21" s="1247" t="s">
        <v>184</v>
      </c>
      <c r="D21" s="1201"/>
      <c r="E21" s="1467">
        <f>+E20-E19</f>
        <v>0.70000000000000018</v>
      </c>
      <c r="F21" s="1467"/>
      <c r="G21" s="1467">
        <f t="shared" ref="G21" si="0">+G20-G19</f>
        <v>0.5</v>
      </c>
      <c r="H21" s="1467"/>
      <c r="I21" s="1467">
        <f t="shared" ref="I21" si="1">+I20-I19</f>
        <v>0.69999999999999929</v>
      </c>
      <c r="J21" s="1467"/>
      <c r="K21" s="1467">
        <f t="shared" ref="K21" si="2">+K20-K19</f>
        <v>1</v>
      </c>
      <c r="L21" s="1467"/>
      <c r="M21" s="1468">
        <f t="shared" ref="M21" si="3">+M20-M19</f>
        <v>1.2999999999999998</v>
      </c>
      <c r="N21" s="1468"/>
      <c r="O21" s="1203"/>
      <c r="P21" s="1201"/>
    </row>
    <row r="22" spans="1:16" ht="19.5" customHeight="1" x14ac:dyDescent="0.2">
      <c r="A22" s="1126"/>
      <c r="B22" s="1129"/>
      <c r="C22" s="684" t="s">
        <v>154</v>
      </c>
      <c r="D22" s="1176"/>
      <c r="E22" s="1471">
        <v>23.5</v>
      </c>
      <c r="F22" s="1471"/>
      <c r="G22" s="1471">
        <v>21.9</v>
      </c>
      <c r="H22" s="1471"/>
      <c r="I22" s="1471">
        <v>19.399999999999999</v>
      </c>
      <c r="J22" s="1471"/>
      <c r="K22" s="1471">
        <v>20</v>
      </c>
      <c r="L22" s="1471"/>
      <c r="M22" s="1472">
        <v>19.899999999999999</v>
      </c>
      <c r="N22" s="1472"/>
      <c r="O22" s="1148"/>
      <c r="P22" s="1126"/>
    </row>
    <row r="23" spans="1:16" ht="13.5" customHeight="1" x14ac:dyDescent="0.2">
      <c r="A23" s="1126"/>
      <c r="B23" s="1129"/>
      <c r="C23" s="684" t="s">
        <v>155</v>
      </c>
      <c r="D23" s="1126"/>
      <c r="E23" s="1471">
        <v>7.2</v>
      </c>
      <c r="F23" s="1471"/>
      <c r="G23" s="1471">
        <v>7.5</v>
      </c>
      <c r="H23" s="1471"/>
      <c r="I23" s="1471">
        <v>6.5</v>
      </c>
      <c r="J23" s="1471"/>
      <c r="K23" s="1471">
        <v>6.2</v>
      </c>
      <c r="L23" s="1471"/>
      <c r="M23" s="1472">
        <v>6.1</v>
      </c>
      <c r="N23" s="1472"/>
      <c r="O23" s="1148"/>
      <c r="P23" s="1126"/>
    </row>
    <row r="24" spans="1:16" ht="13.5" customHeight="1" x14ac:dyDescent="0.2">
      <c r="A24" s="1126"/>
      <c r="B24" s="1129"/>
      <c r="C24" s="684" t="s">
        <v>156</v>
      </c>
      <c r="D24" s="1126"/>
      <c r="E24" s="1471">
        <v>6.5</v>
      </c>
      <c r="F24" s="1471"/>
      <c r="G24" s="1471">
        <v>6.2</v>
      </c>
      <c r="H24" s="1471"/>
      <c r="I24" s="1471">
        <v>5.0999999999999996</v>
      </c>
      <c r="J24" s="1471"/>
      <c r="K24" s="1471">
        <v>5.0999999999999996</v>
      </c>
      <c r="L24" s="1471"/>
      <c r="M24" s="1472">
        <v>5.2</v>
      </c>
      <c r="N24" s="1472"/>
      <c r="O24" s="1148"/>
      <c r="P24" s="1126"/>
    </row>
    <row r="25" spans="1:16" s="1206" customFormat="1" ht="19.5" customHeight="1" x14ac:dyDescent="0.2">
      <c r="A25" s="1205"/>
      <c r="B25" s="1135"/>
      <c r="C25" s="684" t="s">
        <v>185</v>
      </c>
      <c r="D25" s="1176"/>
      <c r="E25" s="1471">
        <v>9.3000000000000007</v>
      </c>
      <c r="F25" s="1471"/>
      <c r="G25" s="1471">
        <v>8.1</v>
      </c>
      <c r="H25" s="1471"/>
      <c r="I25" s="1471">
        <v>7.2</v>
      </c>
      <c r="J25" s="1471"/>
      <c r="K25" s="1471">
        <v>7.2</v>
      </c>
      <c r="L25" s="1471"/>
      <c r="M25" s="1472">
        <v>6.7</v>
      </c>
      <c r="N25" s="1472"/>
      <c r="O25" s="1131"/>
      <c r="P25" s="1205"/>
    </row>
    <row r="26" spans="1:16" s="1206" customFormat="1" ht="13.5" customHeight="1" x14ac:dyDescent="0.2">
      <c r="A26" s="1205"/>
      <c r="B26" s="1135"/>
      <c r="C26" s="684" t="s">
        <v>186</v>
      </c>
      <c r="D26" s="1176"/>
      <c r="E26" s="1471">
        <v>5.9</v>
      </c>
      <c r="F26" s="1471"/>
      <c r="G26" s="1471">
        <v>6.3</v>
      </c>
      <c r="H26" s="1471"/>
      <c r="I26" s="1471">
        <v>5.3</v>
      </c>
      <c r="J26" s="1471"/>
      <c r="K26" s="1471">
        <v>5.4</v>
      </c>
      <c r="L26" s="1471"/>
      <c r="M26" s="1472">
        <v>5.7</v>
      </c>
      <c r="N26" s="1472"/>
      <c r="O26" s="1131"/>
      <c r="P26" s="1205"/>
    </row>
    <row r="27" spans="1:16" s="1206" customFormat="1" ht="13.5" customHeight="1" x14ac:dyDescent="0.2">
      <c r="A27" s="1205"/>
      <c r="B27" s="1135"/>
      <c r="C27" s="684" t="s">
        <v>187</v>
      </c>
      <c r="D27" s="1176"/>
      <c r="E27" s="1471">
        <v>8.1999999999999993</v>
      </c>
      <c r="F27" s="1471"/>
      <c r="G27" s="1471">
        <v>8.6</v>
      </c>
      <c r="H27" s="1471"/>
      <c r="I27" s="1471">
        <v>7.2</v>
      </c>
      <c r="J27" s="1471"/>
      <c r="K27" s="1471">
        <v>7.1</v>
      </c>
      <c r="L27" s="1471"/>
      <c r="M27" s="1472">
        <v>6.7</v>
      </c>
      <c r="N27" s="1472"/>
      <c r="O27" s="1131"/>
      <c r="P27" s="1205"/>
    </row>
    <row r="28" spans="1:16" s="1206" customFormat="1" ht="13.5" customHeight="1" x14ac:dyDescent="0.2">
      <c r="A28" s="1205"/>
      <c r="B28" s="1135"/>
      <c r="C28" s="684" t="s">
        <v>188</v>
      </c>
      <c r="D28" s="1176"/>
      <c r="E28" s="1471">
        <v>8.4</v>
      </c>
      <c r="F28" s="1471"/>
      <c r="G28" s="1471">
        <v>7.8</v>
      </c>
      <c r="H28" s="1471"/>
      <c r="I28" s="1471">
        <v>6.9</v>
      </c>
      <c r="J28" s="1471"/>
      <c r="K28" s="1471">
        <v>6.6</v>
      </c>
      <c r="L28" s="1471"/>
      <c r="M28" s="1472">
        <v>7.7</v>
      </c>
      <c r="N28" s="1472"/>
      <c r="O28" s="1131"/>
      <c r="P28" s="1205"/>
    </row>
    <row r="29" spans="1:16" s="1206" customFormat="1" ht="13.5" customHeight="1" x14ac:dyDescent="0.2">
      <c r="A29" s="1205"/>
      <c r="B29" s="1135"/>
      <c r="C29" s="684" t="s">
        <v>189</v>
      </c>
      <c r="D29" s="1176"/>
      <c r="E29" s="1471">
        <v>7.3</v>
      </c>
      <c r="F29" s="1471"/>
      <c r="G29" s="1471">
        <v>7.6</v>
      </c>
      <c r="H29" s="1471"/>
      <c r="I29" s="1471">
        <v>5.3</v>
      </c>
      <c r="J29" s="1471"/>
      <c r="K29" s="1471">
        <v>5</v>
      </c>
      <c r="L29" s="1471"/>
      <c r="M29" s="1472">
        <v>7.8</v>
      </c>
      <c r="N29" s="1472"/>
      <c r="O29" s="1131"/>
      <c r="P29" s="1205"/>
    </row>
    <row r="30" spans="1:16" s="1206" customFormat="1" ht="13.5" customHeight="1" x14ac:dyDescent="0.2">
      <c r="A30" s="1205"/>
      <c r="B30" s="1135"/>
      <c r="C30" s="684" t="s">
        <v>129</v>
      </c>
      <c r="D30" s="1176"/>
      <c r="E30" s="1471">
        <v>8.3000000000000007</v>
      </c>
      <c r="F30" s="1471"/>
      <c r="G30" s="1471">
        <v>8.9</v>
      </c>
      <c r="H30" s="1471"/>
      <c r="I30" s="1471">
        <v>8.1999999999999993</v>
      </c>
      <c r="J30" s="1471"/>
      <c r="K30" s="1471">
        <v>8.6999999999999993</v>
      </c>
      <c r="L30" s="1471"/>
      <c r="M30" s="1472">
        <v>8.5</v>
      </c>
      <c r="N30" s="1472"/>
      <c r="O30" s="1131"/>
      <c r="P30" s="1205"/>
    </row>
    <row r="31" spans="1:16" s="1206" customFormat="1" ht="13.5" customHeight="1" x14ac:dyDescent="0.2">
      <c r="A31" s="1205"/>
      <c r="B31" s="1135"/>
      <c r="C31" s="684" t="s">
        <v>130</v>
      </c>
      <c r="D31" s="1176"/>
      <c r="E31" s="1471">
        <v>8.9</v>
      </c>
      <c r="F31" s="1471"/>
      <c r="G31" s="1471">
        <v>9.1</v>
      </c>
      <c r="H31" s="1471"/>
      <c r="I31" s="1471">
        <v>8.3000000000000007</v>
      </c>
      <c r="J31" s="1471"/>
      <c r="K31" s="1471">
        <v>8.9</v>
      </c>
      <c r="L31" s="1471"/>
      <c r="M31" s="1472">
        <v>8.9</v>
      </c>
      <c r="N31" s="1472"/>
      <c r="O31" s="1131"/>
      <c r="P31" s="1205"/>
    </row>
    <row r="32" spans="1:16" ht="19.5" customHeight="1" x14ac:dyDescent="0.2">
      <c r="A32" s="1126"/>
      <c r="B32" s="1129"/>
      <c r="C32" s="1424" t="s">
        <v>190</v>
      </c>
      <c r="D32" s="1424"/>
      <c r="E32" s="1469">
        <v>4.4000000000000004</v>
      </c>
      <c r="F32" s="1469"/>
      <c r="G32" s="1469">
        <v>4.2</v>
      </c>
      <c r="H32" s="1469"/>
      <c r="I32" s="1469">
        <v>3.5</v>
      </c>
      <c r="J32" s="1469"/>
      <c r="K32" s="1469">
        <v>3.4</v>
      </c>
      <c r="L32" s="1469"/>
      <c r="M32" s="1470">
        <v>3.2</v>
      </c>
      <c r="N32" s="1470"/>
      <c r="O32" s="1148"/>
      <c r="P32" s="1126"/>
    </row>
    <row r="33" spans="1:16" s="1206" customFormat="1" ht="13.5" customHeight="1" x14ac:dyDescent="0.2">
      <c r="A33" s="1205"/>
      <c r="B33" s="1207"/>
      <c r="C33" s="684" t="s">
        <v>71</v>
      </c>
      <c r="D33" s="1176"/>
      <c r="E33" s="1444">
        <v>4.2</v>
      </c>
      <c r="F33" s="1444"/>
      <c r="G33" s="1444">
        <v>4.0999999999999996</v>
      </c>
      <c r="H33" s="1444"/>
      <c r="I33" s="1444">
        <v>3.4</v>
      </c>
      <c r="J33" s="1444"/>
      <c r="K33" s="1444">
        <v>3.2</v>
      </c>
      <c r="L33" s="1444"/>
      <c r="M33" s="1445">
        <v>3.1</v>
      </c>
      <c r="N33" s="1445"/>
      <c r="O33" s="1131"/>
      <c r="P33" s="1205"/>
    </row>
    <row r="34" spans="1:16" s="1206" customFormat="1" ht="13.5" customHeight="1" x14ac:dyDescent="0.2">
      <c r="A34" s="1205"/>
      <c r="B34" s="1207"/>
      <c r="C34" s="684" t="s">
        <v>70</v>
      </c>
      <c r="D34" s="1176"/>
      <c r="E34" s="1444">
        <v>4.5</v>
      </c>
      <c r="F34" s="1444"/>
      <c r="G34" s="1444">
        <v>4.3</v>
      </c>
      <c r="H34" s="1444"/>
      <c r="I34" s="1444">
        <v>3.6</v>
      </c>
      <c r="J34" s="1444"/>
      <c r="K34" s="1444">
        <v>3.6</v>
      </c>
      <c r="L34" s="1444"/>
      <c r="M34" s="1445">
        <v>3.3</v>
      </c>
      <c r="N34" s="1445"/>
      <c r="O34" s="1131"/>
      <c r="P34" s="1205"/>
    </row>
    <row r="35" spans="1:16" s="1204" customFormat="1" ht="13.5" customHeight="1" x14ac:dyDescent="0.2">
      <c r="A35" s="1201"/>
      <c r="B35" s="1202"/>
      <c r="C35" s="1247" t="s">
        <v>191</v>
      </c>
      <c r="D35" s="1201"/>
      <c r="E35" s="1467">
        <v>0.29999999999999982</v>
      </c>
      <c r="F35" s="1467"/>
      <c r="G35" s="1467">
        <v>0.20000000000000018</v>
      </c>
      <c r="H35" s="1467"/>
      <c r="I35" s="1467">
        <v>0.20000000000000018</v>
      </c>
      <c r="J35" s="1467"/>
      <c r="K35" s="1467">
        <v>0.39999999999999991</v>
      </c>
      <c r="L35" s="1467"/>
      <c r="M35" s="1468">
        <v>0.19999999999999973</v>
      </c>
      <c r="N35" s="1468"/>
      <c r="O35" s="1203"/>
      <c r="P35" s="1201"/>
    </row>
    <row r="36" spans="1:16" s="1179" customFormat="1" ht="4.5" customHeight="1" thickBot="1" x14ac:dyDescent="0.25">
      <c r="A36" s="1176"/>
      <c r="B36" s="1209"/>
      <c r="C36" s="687"/>
      <c r="D36" s="1275"/>
      <c r="E36" s="1182"/>
      <c r="F36" s="1276"/>
      <c r="G36" s="1182"/>
      <c r="H36" s="1276"/>
      <c r="I36" s="1182"/>
      <c r="J36" s="1182"/>
      <c r="K36" s="1182"/>
      <c r="L36" s="1182"/>
      <c r="M36" s="1434"/>
      <c r="N36" s="1434"/>
      <c r="O36" s="1143"/>
      <c r="P36" s="1176"/>
    </row>
    <row r="37" spans="1:16" s="1179" customFormat="1" ht="13.5" customHeight="1" thickBot="1" x14ac:dyDescent="0.25">
      <c r="A37" s="1176"/>
      <c r="B37" s="1209"/>
      <c r="C37" s="1463" t="s">
        <v>568</v>
      </c>
      <c r="D37" s="1464"/>
      <c r="E37" s="1464"/>
      <c r="F37" s="1464"/>
      <c r="G37" s="1464"/>
      <c r="H37" s="1464"/>
      <c r="I37" s="1464"/>
      <c r="J37" s="1464"/>
      <c r="K37" s="1464"/>
      <c r="L37" s="1464"/>
      <c r="M37" s="1464"/>
      <c r="N37" s="1465"/>
      <c r="O37" s="1143"/>
      <c r="P37" s="1176"/>
    </row>
    <row r="38" spans="1:16" s="1179" customFormat="1" ht="3" customHeight="1" x14ac:dyDescent="0.2">
      <c r="A38" s="1176"/>
      <c r="B38" s="1209"/>
      <c r="C38" s="1460" t="s">
        <v>157</v>
      </c>
      <c r="D38" s="1461"/>
      <c r="E38" s="1200"/>
      <c r="F38" s="1200"/>
      <c r="G38" s="1200"/>
      <c r="H38" s="1200"/>
      <c r="I38" s="1200"/>
      <c r="J38" s="1200"/>
      <c r="K38" s="1277"/>
      <c r="L38" s="1200"/>
      <c r="M38" s="1200"/>
      <c r="N38" s="1200"/>
      <c r="O38" s="1143"/>
      <c r="P38" s="1176"/>
    </row>
    <row r="39" spans="1:16" ht="12.75" customHeight="1" x14ac:dyDescent="0.2">
      <c r="A39" s="1126"/>
      <c r="B39" s="1129"/>
      <c r="C39" s="1466"/>
      <c r="D39" s="1466"/>
      <c r="E39" s="1137">
        <v>2017</v>
      </c>
      <c r="F39" s="1138" t="s">
        <v>34</v>
      </c>
      <c r="G39" s="1137" t="s">
        <v>34</v>
      </c>
      <c r="H39" s="1138" t="s">
        <v>34</v>
      </c>
      <c r="I39" s="1139"/>
      <c r="J39" s="1138">
        <v>2018</v>
      </c>
      <c r="K39" s="1140" t="s">
        <v>34</v>
      </c>
      <c r="L39" s="1141" t="s">
        <v>34</v>
      </c>
      <c r="M39" s="1141" t="s">
        <v>34</v>
      </c>
      <c r="N39" s="1142"/>
      <c r="O39" s="1122"/>
      <c r="P39" s="1132"/>
    </row>
    <row r="40" spans="1:16" s="1179" customFormat="1" ht="12.75" customHeight="1" x14ac:dyDescent="0.2">
      <c r="A40" s="1176"/>
      <c r="B40" s="1209"/>
      <c r="C40" s="1143"/>
      <c r="D40" s="1143"/>
      <c r="E40" s="1432" t="str">
        <f>+E7</f>
        <v>4.º trimestre</v>
      </c>
      <c r="F40" s="1432"/>
      <c r="G40" s="1432" t="str">
        <f>+G7</f>
        <v>1.º trimestre</v>
      </c>
      <c r="H40" s="1432"/>
      <c r="I40" s="1432" t="str">
        <f>+I7</f>
        <v>2.º trimestre</v>
      </c>
      <c r="J40" s="1432"/>
      <c r="K40" s="1432" t="str">
        <f>+K7</f>
        <v>3.º trimestre</v>
      </c>
      <c r="L40" s="1432"/>
      <c r="M40" s="1432" t="str">
        <f>+M7</f>
        <v>4.º trimestre</v>
      </c>
      <c r="N40" s="1432"/>
      <c r="O40" s="1143"/>
      <c r="P40" s="1176"/>
    </row>
    <row r="41" spans="1:16" s="1179" customFormat="1" ht="12.75" customHeight="1" x14ac:dyDescent="0.2">
      <c r="A41" s="1176"/>
      <c r="B41" s="1209"/>
      <c r="C41" s="1143"/>
      <c r="D41" s="1143"/>
      <c r="E41" s="695" t="s">
        <v>158</v>
      </c>
      <c r="F41" s="695" t="s">
        <v>105</v>
      </c>
      <c r="G41" s="695" t="s">
        <v>158</v>
      </c>
      <c r="H41" s="695" t="s">
        <v>105</v>
      </c>
      <c r="I41" s="1264" t="s">
        <v>158</v>
      </c>
      <c r="J41" s="1264" t="s">
        <v>105</v>
      </c>
      <c r="K41" s="1264" t="s">
        <v>158</v>
      </c>
      <c r="L41" s="1264" t="s">
        <v>105</v>
      </c>
      <c r="M41" s="1264" t="s">
        <v>158</v>
      </c>
      <c r="N41" s="1264" t="s">
        <v>105</v>
      </c>
      <c r="O41" s="1143"/>
      <c r="P41" s="1176"/>
    </row>
    <row r="42" spans="1:16" s="1179" customFormat="1" ht="18.75" customHeight="1" x14ac:dyDescent="0.2">
      <c r="A42" s="1176"/>
      <c r="B42" s="1209"/>
      <c r="C42" s="1424" t="s">
        <v>178</v>
      </c>
      <c r="D42" s="1424"/>
      <c r="E42" s="1278">
        <v>422</v>
      </c>
      <c r="F42" s="1266">
        <v>100</v>
      </c>
      <c r="G42" s="1278">
        <v>410.1</v>
      </c>
      <c r="H42" s="1266">
        <v>100</v>
      </c>
      <c r="I42" s="1278">
        <v>351.8</v>
      </c>
      <c r="J42" s="1266">
        <v>100</v>
      </c>
      <c r="K42" s="1278">
        <v>352.7</v>
      </c>
      <c r="L42" s="1266">
        <v>100</v>
      </c>
      <c r="M42" s="1279">
        <v>349.1</v>
      </c>
      <c r="N42" s="1267">
        <v>100</v>
      </c>
      <c r="O42" s="1143"/>
      <c r="P42" s="1176"/>
    </row>
    <row r="43" spans="1:16" s="1179" customFormat="1" ht="14.25" customHeight="1" x14ac:dyDescent="0.2">
      <c r="A43" s="1176"/>
      <c r="B43" s="1209"/>
      <c r="C43" s="1280"/>
      <c r="D43" s="1247" t="s">
        <v>71</v>
      </c>
      <c r="E43" s="1281">
        <v>206.5</v>
      </c>
      <c r="F43" s="1268">
        <v>48.93364928909952</v>
      </c>
      <c r="G43" s="1281">
        <v>203.4</v>
      </c>
      <c r="H43" s="1268">
        <v>49.597659107534746</v>
      </c>
      <c r="I43" s="1281">
        <v>169.6</v>
      </c>
      <c r="J43" s="1268">
        <v>48.20920977828311</v>
      </c>
      <c r="K43" s="1281">
        <v>164.9</v>
      </c>
      <c r="L43" s="1268">
        <v>46.753614970229663</v>
      </c>
      <c r="M43" s="1282">
        <v>160.69999999999999</v>
      </c>
      <c r="N43" s="1269">
        <v>46.032655399598966</v>
      </c>
      <c r="O43" s="1143"/>
      <c r="P43" s="1176"/>
    </row>
    <row r="44" spans="1:16" s="1179" customFormat="1" ht="14.25" customHeight="1" x14ac:dyDescent="0.2">
      <c r="A44" s="1176"/>
      <c r="B44" s="1209"/>
      <c r="C44" s="1280"/>
      <c r="D44" s="1247" t="s">
        <v>70</v>
      </c>
      <c r="E44" s="1281">
        <v>215.4</v>
      </c>
      <c r="F44" s="1268">
        <v>51.042654028436019</v>
      </c>
      <c r="G44" s="1281">
        <v>206.7</v>
      </c>
      <c r="H44" s="1268">
        <v>50.402340892465247</v>
      </c>
      <c r="I44" s="1281">
        <v>182.2</v>
      </c>
      <c r="J44" s="1268">
        <v>51.790790221716875</v>
      </c>
      <c r="K44" s="1281">
        <v>187.8</v>
      </c>
      <c r="L44" s="1268">
        <v>53.246385029770352</v>
      </c>
      <c r="M44" s="1282">
        <v>188.4</v>
      </c>
      <c r="N44" s="1269">
        <v>53.967344600401034</v>
      </c>
      <c r="O44" s="1143"/>
      <c r="P44" s="1176"/>
    </row>
    <row r="45" spans="1:16" s="1179" customFormat="1" ht="18.75" customHeight="1" x14ac:dyDescent="0.2">
      <c r="A45" s="1176"/>
      <c r="B45" s="1209"/>
      <c r="C45" s="684" t="s">
        <v>154</v>
      </c>
      <c r="D45" s="690"/>
      <c r="E45" s="1283">
        <v>88.8</v>
      </c>
      <c r="F45" s="1270">
        <v>21.042654028436019</v>
      </c>
      <c r="G45" s="1284">
        <v>79.2</v>
      </c>
      <c r="H45" s="1270">
        <v>19.312362838332113</v>
      </c>
      <c r="I45" s="1284">
        <v>69.2</v>
      </c>
      <c r="J45" s="1270">
        <v>19.670267197271176</v>
      </c>
      <c r="K45" s="1284">
        <v>79.099999999999994</v>
      </c>
      <c r="L45" s="1270">
        <v>22.426991777714772</v>
      </c>
      <c r="M45" s="1285">
        <v>74.599999999999994</v>
      </c>
      <c r="N45" s="1271">
        <v>21.369235176167283</v>
      </c>
      <c r="O45" s="1143"/>
      <c r="P45" s="1176"/>
    </row>
    <row r="46" spans="1:16" s="1179" customFormat="1" ht="14.25" customHeight="1" x14ac:dyDescent="0.2">
      <c r="A46" s="1176"/>
      <c r="B46" s="1209"/>
      <c r="C46" s="687"/>
      <c r="D46" s="1272" t="s">
        <v>71</v>
      </c>
      <c r="E46" s="1286">
        <v>43.1</v>
      </c>
      <c r="F46" s="1268">
        <v>48.536036036036037</v>
      </c>
      <c r="G46" s="1287">
        <v>46.7</v>
      </c>
      <c r="H46" s="1268">
        <v>58.964646464646464</v>
      </c>
      <c r="I46" s="1287">
        <v>33.9</v>
      </c>
      <c r="J46" s="1268">
        <v>48.98843930635838</v>
      </c>
      <c r="K46" s="1287">
        <v>41.4</v>
      </c>
      <c r="L46" s="1268">
        <v>52.338811630847026</v>
      </c>
      <c r="M46" s="1288">
        <v>38.9</v>
      </c>
      <c r="N46" s="1269">
        <v>52.144772117962468</v>
      </c>
      <c r="O46" s="1143"/>
      <c r="P46" s="1176"/>
    </row>
    <row r="47" spans="1:16" s="1179" customFormat="1" ht="14.25" customHeight="1" x14ac:dyDescent="0.2">
      <c r="A47" s="1176"/>
      <c r="B47" s="1209"/>
      <c r="C47" s="687"/>
      <c r="D47" s="1272" t="s">
        <v>70</v>
      </c>
      <c r="E47" s="1286">
        <v>45.8</v>
      </c>
      <c r="F47" s="1268">
        <v>51.576576576576571</v>
      </c>
      <c r="G47" s="1287">
        <v>32.5</v>
      </c>
      <c r="H47" s="1268">
        <v>41.035353535353536</v>
      </c>
      <c r="I47" s="1287">
        <v>35.299999999999997</v>
      </c>
      <c r="J47" s="1268">
        <v>51.011560693641613</v>
      </c>
      <c r="K47" s="1287">
        <v>37.700000000000003</v>
      </c>
      <c r="L47" s="1268">
        <v>47.661188369152981</v>
      </c>
      <c r="M47" s="1288">
        <v>35.700000000000003</v>
      </c>
      <c r="N47" s="1269">
        <v>47.855227882037546</v>
      </c>
      <c r="O47" s="1143"/>
      <c r="P47" s="1176"/>
    </row>
    <row r="48" spans="1:16" s="1179" customFormat="1" ht="18.75" customHeight="1" x14ac:dyDescent="0.2">
      <c r="A48" s="1176"/>
      <c r="B48" s="1209"/>
      <c r="C48" s="684" t="s">
        <v>563</v>
      </c>
      <c r="D48" s="690"/>
      <c r="E48" s="1283">
        <v>88.9</v>
      </c>
      <c r="F48" s="1270">
        <v>21.066350710900476</v>
      </c>
      <c r="G48" s="1284">
        <v>91.7</v>
      </c>
      <c r="H48" s="1270">
        <v>22.360399902462813</v>
      </c>
      <c r="I48" s="1284">
        <v>71.400000000000006</v>
      </c>
      <c r="J48" s="1270">
        <v>20.295622512791358</v>
      </c>
      <c r="K48" s="1284">
        <v>69.8</v>
      </c>
      <c r="L48" s="1270">
        <v>19.790189963141479</v>
      </c>
      <c r="M48" s="1285">
        <v>73.5</v>
      </c>
      <c r="N48" s="1271">
        <v>21.054139215124604</v>
      </c>
      <c r="O48" s="1143"/>
      <c r="P48" s="1176"/>
    </row>
    <row r="49" spans="1:16" s="1179" customFormat="1" ht="14.25" customHeight="1" x14ac:dyDescent="0.2">
      <c r="A49" s="1176"/>
      <c r="B49" s="1209"/>
      <c r="C49" s="687"/>
      <c r="D49" s="1272" t="s">
        <v>71</v>
      </c>
      <c r="E49" s="1287">
        <v>45.1</v>
      </c>
      <c r="F49" s="1268">
        <v>50.73115860517435</v>
      </c>
      <c r="G49" s="1287">
        <v>46.6</v>
      </c>
      <c r="H49" s="1268">
        <v>50.817884405670668</v>
      </c>
      <c r="I49" s="1287">
        <v>36.4</v>
      </c>
      <c r="J49" s="1268">
        <v>50.980392156862742</v>
      </c>
      <c r="K49" s="1287">
        <v>29.8</v>
      </c>
      <c r="L49" s="1268">
        <v>42.693409742120345</v>
      </c>
      <c r="M49" s="1288">
        <v>34</v>
      </c>
      <c r="N49" s="1269">
        <v>46.258503401360542</v>
      </c>
      <c r="O49" s="1143"/>
      <c r="P49" s="1176"/>
    </row>
    <row r="50" spans="1:16" s="1179" customFormat="1" ht="14.25" customHeight="1" x14ac:dyDescent="0.2">
      <c r="A50" s="1176"/>
      <c r="B50" s="1209"/>
      <c r="C50" s="687"/>
      <c r="D50" s="1272" t="s">
        <v>70</v>
      </c>
      <c r="E50" s="1286">
        <v>43.7</v>
      </c>
      <c r="F50" s="1268">
        <v>49.156355455568054</v>
      </c>
      <c r="G50" s="1287">
        <v>45.2</v>
      </c>
      <c r="H50" s="1268">
        <v>49.291166848418762</v>
      </c>
      <c r="I50" s="1287">
        <v>35</v>
      </c>
      <c r="J50" s="1268">
        <v>49.019607843137251</v>
      </c>
      <c r="K50" s="1287">
        <v>40</v>
      </c>
      <c r="L50" s="1268">
        <v>57.306590257879662</v>
      </c>
      <c r="M50" s="1288">
        <v>39.5</v>
      </c>
      <c r="N50" s="1269">
        <v>53.741496598639458</v>
      </c>
      <c r="O50" s="1143"/>
      <c r="P50" s="1176"/>
    </row>
    <row r="51" spans="1:16" s="1179" customFormat="1" ht="18.75" customHeight="1" x14ac:dyDescent="0.2">
      <c r="A51" s="1176"/>
      <c r="B51" s="1209"/>
      <c r="C51" s="684" t="s">
        <v>564</v>
      </c>
      <c r="D51" s="690"/>
      <c r="E51" s="1283">
        <v>86.6</v>
      </c>
      <c r="F51" s="1270">
        <v>20.521327014218009</v>
      </c>
      <c r="G51" s="1284">
        <v>89</v>
      </c>
      <c r="H51" s="1270">
        <v>21.70202389661058</v>
      </c>
      <c r="I51" s="1284">
        <v>85.1</v>
      </c>
      <c r="J51" s="1270">
        <v>24.189880613985217</v>
      </c>
      <c r="K51" s="1284">
        <v>77.900000000000006</v>
      </c>
      <c r="L51" s="1270">
        <v>22.086759285511771</v>
      </c>
      <c r="M51" s="1285">
        <v>72.3</v>
      </c>
      <c r="N51" s="1271">
        <v>20.710398166714405</v>
      </c>
      <c r="O51" s="1143"/>
      <c r="P51" s="1176"/>
    </row>
    <row r="52" spans="1:16" s="1179" customFormat="1" ht="14.25" customHeight="1" x14ac:dyDescent="0.2">
      <c r="A52" s="1176"/>
      <c r="B52" s="1209"/>
      <c r="C52" s="687"/>
      <c r="D52" s="1272" t="s">
        <v>71</v>
      </c>
      <c r="E52" s="1287">
        <v>37.9</v>
      </c>
      <c r="F52" s="1268">
        <v>43.764434180138565</v>
      </c>
      <c r="G52" s="1287">
        <v>34.799999999999997</v>
      </c>
      <c r="H52" s="1268">
        <v>39.101123595505612</v>
      </c>
      <c r="I52" s="1287">
        <v>36.1</v>
      </c>
      <c r="J52" s="1268">
        <v>42.420681551116338</v>
      </c>
      <c r="K52" s="1287">
        <v>34.4</v>
      </c>
      <c r="L52" s="1268">
        <v>44.159178433889593</v>
      </c>
      <c r="M52" s="1288">
        <v>27.1</v>
      </c>
      <c r="N52" s="1269">
        <v>37.482710926694338</v>
      </c>
      <c r="O52" s="1143"/>
      <c r="P52" s="1176"/>
    </row>
    <row r="53" spans="1:16" s="1179" customFormat="1" ht="14.25" customHeight="1" x14ac:dyDescent="0.2">
      <c r="A53" s="1176"/>
      <c r="B53" s="1209"/>
      <c r="C53" s="687"/>
      <c r="D53" s="1272" t="s">
        <v>70</v>
      </c>
      <c r="E53" s="1287">
        <v>48.7</v>
      </c>
      <c r="F53" s="1268">
        <v>56.235565819861442</v>
      </c>
      <c r="G53" s="1287">
        <v>54.2</v>
      </c>
      <c r="H53" s="1268">
        <v>60.898876404494388</v>
      </c>
      <c r="I53" s="1287">
        <v>48.9</v>
      </c>
      <c r="J53" s="1268">
        <v>57.46180963572268</v>
      </c>
      <c r="K53" s="1287">
        <v>43.5</v>
      </c>
      <c r="L53" s="1268">
        <v>55.840821566110399</v>
      </c>
      <c r="M53" s="1288">
        <v>45.2</v>
      </c>
      <c r="N53" s="1269">
        <v>62.517289073305683</v>
      </c>
      <c r="O53" s="1143"/>
      <c r="P53" s="1176"/>
    </row>
    <row r="54" spans="1:16" s="1179" customFormat="1" ht="18.75" customHeight="1" x14ac:dyDescent="0.2">
      <c r="A54" s="1176"/>
      <c r="B54" s="1209"/>
      <c r="C54" s="684" t="s">
        <v>156</v>
      </c>
      <c r="D54" s="690"/>
      <c r="E54" s="1284">
        <v>157.69999999999999</v>
      </c>
      <c r="F54" s="1270">
        <v>37.369668246445499</v>
      </c>
      <c r="G54" s="1284">
        <v>150.1</v>
      </c>
      <c r="H54" s="1270">
        <v>36.600829066081445</v>
      </c>
      <c r="I54" s="1284">
        <v>126.2</v>
      </c>
      <c r="J54" s="1270">
        <v>35.872654917566798</v>
      </c>
      <c r="K54" s="1284">
        <v>125.9</v>
      </c>
      <c r="L54" s="1270">
        <v>35.696058973631985</v>
      </c>
      <c r="M54" s="1285">
        <v>128.69999999999999</v>
      </c>
      <c r="N54" s="1271">
        <v>36.866227441993694</v>
      </c>
      <c r="O54" s="1143"/>
      <c r="P54" s="1176"/>
    </row>
    <row r="55" spans="1:16" s="1179" customFormat="1" ht="14.25" customHeight="1" x14ac:dyDescent="0.2">
      <c r="A55" s="1176"/>
      <c r="B55" s="1209"/>
      <c r="C55" s="687"/>
      <c r="D55" s="1272" t="s">
        <v>71</v>
      </c>
      <c r="E55" s="1287">
        <v>80.5</v>
      </c>
      <c r="F55" s="1268">
        <v>51.046290424857332</v>
      </c>
      <c r="G55" s="1287">
        <v>75.3</v>
      </c>
      <c r="H55" s="1268">
        <v>50.16655562958028</v>
      </c>
      <c r="I55" s="1287">
        <v>63.2</v>
      </c>
      <c r="J55" s="1268">
        <v>50.079239302694134</v>
      </c>
      <c r="K55" s="1287">
        <v>59.3</v>
      </c>
      <c r="L55" s="1268">
        <v>47.100873709293083</v>
      </c>
      <c r="M55" s="1288">
        <v>60.7</v>
      </c>
      <c r="N55" s="1269">
        <v>47.163947163947171</v>
      </c>
      <c r="O55" s="1143"/>
      <c r="P55" s="1176"/>
    </row>
    <row r="56" spans="1:16" s="1179" customFormat="1" ht="14.25" customHeight="1" x14ac:dyDescent="0.2">
      <c r="A56" s="1176"/>
      <c r="B56" s="1209"/>
      <c r="C56" s="687"/>
      <c r="D56" s="1272" t="s">
        <v>70</v>
      </c>
      <c r="E56" s="1287">
        <v>77.2</v>
      </c>
      <c r="F56" s="1268">
        <v>48.953709575142682</v>
      </c>
      <c r="G56" s="1287">
        <v>74.900000000000006</v>
      </c>
      <c r="H56" s="1268">
        <v>49.900066622251835</v>
      </c>
      <c r="I56" s="1287">
        <v>63</v>
      </c>
      <c r="J56" s="1268">
        <v>49.920760697305859</v>
      </c>
      <c r="K56" s="1287">
        <v>66.599999999999994</v>
      </c>
      <c r="L56" s="1268">
        <v>52.899126290706903</v>
      </c>
      <c r="M56" s="1288">
        <v>68.099999999999994</v>
      </c>
      <c r="N56" s="1269">
        <v>52.913752913752909</v>
      </c>
      <c r="O56" s="1143"/>
      <c r="P56" s="1176"/>
    </row>
    <row r="57" spans="1:16" s="750" customFormat="1" ht="12" customHeight="1" x14ac:dyDescent="0.2">
      <c r="A57" s="765"/>
      <c r="B57" s="766"/>
      <c r="C57" s="767" t="s">
        <v>483</v>
      </c>
      <c r="D57" s="768"/>
      <c r="E57" s="769"/>
      <c r="F57" s="1160"/>
      <c r="G57" s="769"/>
      <c r="H57" s="1160"/>
      <c r="I57" s="769"/>
      <c r="J57" s="1160"/>
      <c r="K57" s="769"/>
      <c r="L57" s="1160"/>
      <c r="M57" s="769"/>
      <c r="N57" s="1160"/>
      <c r="O57" s="770"/>
      <c r="P57" s="761"/>
    </row>
    <row r="58" spans="1:16" s="1212" customFormat="1" ht="13.5" customHeight="1" x14ac:dyDescent="0.2">
      <c r="A58" s="1210"/>
      <c r="B58" s="1157"/>
      <c r="C58" s="1161" t="s">
        <v>394</v>
      </c>
      <c r="D58" s="687"/>
      <c r="E58" s="1462" t="s">
        <v>87</v>
      </c>
      <c r="F58" s="1462"/>
      <c r="G58" s="1462"/>
      <c r="H58" s="1462"/>
      <c r="I58" s="1462"/>
      <c r="J58" s="1462"/>
      <c r="K58" s="1462"/>
      <c r="L58" s="1462"/>
      <c r="M58" s="1462"/>
      <c r="N58" s="1462"/>
      <c r="O58" s="1211"/>
      <c r="P58" s="1210"/>
    </row>
    <row r="59" spans="1:16" ht="13.5" customHeight="1" x14ac:dyDescent="0.2">
      <c r="A59" s="1126"/>
      <c r="B59" s="1213">
        <v>8</v>
      </c>
      <c r="C59" s="1425">
        <v>43497</v>
      </c>
      <c r="D59" s="1425"/>
      <c r="E59" s="1122"/>
      <c r="F59" s="1122"/>
      <c r="G59" s="1122"/>
      <c r="H59" s="1122"/>
      <c r="I59" s="1122"/>
      <c r="J59" s="1122"/>
      <c r="K59" s="1122"/>
      <c r="L59" s="1122"/>
      <c r="M59" s="1122"/>
      <c r="N59" s="1122"/>
      <c r="O59" s="1193"/>
      <c r="P59" s="1126"/>
    </row>
  </sheetData>
  <mergeCells count="163">
    <mergeCell ref="C8:D8"/>
    <mergeCell ref="E8:F8"/>
    <mergeCell ref="G8:H8"/>
    <mergeCell ref="I8:J8"/>
    <mergeCell ref="K8:L8"/>
    <mergeCell ref="M8:N8"/>
    <mergeCell ref="I1:N1"/>
    <mergeCell ref="M3:N3"/>
    <mergeCell ref="C4:N4"/>
    <mergeCell ref="C5:D6"/>
    <mergeCell ref="E7:F7"/>
    <mergeCell ref="G7:H7"/>
    <mergeCell ref="I7:J7"/>
    <mergeCell ref="K7:L7"/>
    <mergeCell ref="M7:N7"/>
    <mergeCell ref="E9:F9"/>
    <mergeCell ref="G9:H9"/>
    <mergeCell ref="I9:J9"/>
    <mergeCell ref="K9:L9"/>
    <mergeCell ref="M9:N9"/>
    <mergeCell ref="E10:F10"/>
    <mergeCell ref="G10:H10"/>
    <mergeCell ref="I10:J10"/>
    <mergeCell ref="K10:L10"/>
    <mergeCell ref="M10:N10"/>
    <mergeCell ref="E11:F11"/>
    <mergeCell ref="G11:H11"/>
    <mergeCell ref="I11:J11"/>
    <mergeCell ref="K11:L11"/>
    <mergeCell ref="M11:N11"/>
    <mergeCell ref="E12:F12"/>
    <mergeCell ref="G12:H12"/>
    <mergeCell ref="I12:J12"/>
    <mergeCell ref="K12:L12"/>
    <mergeCell ref="M12:N12"/>
    <mergeCell ref="M15:N15"/>
    <mergeCell ref="E16:F16"/>
    <mergeCell ref="G16:H16"/>
    <mergeCell ref="I16:J16"/>
    <mergeCell ref="K16:L16"/>
    <mergeCell ref="M16:N16"/>
    <mergeCell ref="E13:F13"/>
    <mergeCell ref="G13:H13"/>
    <mergeCell ref="I13:J13"/>
    <mergeCell ref="K13:L13"/>
    <mergeCell ref="M13:N13"/>
    <mergeCell ref="E14:F14"/>
    <mergeCell ref="G14:H14"/>
    <mergeCell ref="I14:J14"/>
    <mergeCell ref="K14:L14"/>
    <mergeCell ref="M14:N14"/>
    <mergeCell ref="C18:D18"/>
    <mergeCell ref="E18:F18"/>
    <mergeCell ref="G18:H18"/>
    <mergeCell ref="I18:J18"/>
    <mergeCell ref="K18:L18"/>
    <mergeCell ref="E15:F15"/>
    <mergeCell ref="G15:H15"/>
    <mergeCell ref="I15:J15"/>
    <mergeCell ref="K15:L15"/>
    <mergeCell ref="M18:N18"/>
    <mergeCell ref="E19:F19"/>
    <mergeCell ref="G19:H19"/>
    <mergeCell ref="I19:J19"/>
    <mergeCell ref="K19:L19"/>
    <mergeCell ref="M19:N19"/>
    <mergeCell ref="E17:F17"/>
    <mergeCell ref="G17:H17"/>
    <mergeCell ref="I17:J17"/>
    <mergeCell ref="K17:L17"/>
    <mergeCell ref="M17:N17"/>
    <mergeCell ref="E20:F20"/>
    <mergeCell ref="G20:H20"/>
    <mergeCell ref="I20:J20"/>
    <mergeCell ref="K20:L20"/>
    <mergeCell ref="M20:N20"/>
    <mergeCell ref="E21:F21"/>
    <mergeCell ref="G21:H21"/>
    <mergeCell ref="I21:J21"/>
    <mergeCell ref="K21:L21"/>
    <mergeCell ref="M21:N21"/>
    <mergeCell ref="E22:F22"/>
    <mergeCell ref="G22:H22"/>
    <mergeCell ref="I22:J22"/>
    <mergeCell ref="K22:L22"/>
    <mergeCell ref="M22:N22"/>
    <mergeCell ref="E23:F23"/>
    <mergeCell ref="G23:H23"/>
    <mergeCell ref="I23:J23"/>
    <mergeCell ref="K23:L23"/>
    <mergeCell ref="M23:N23"/>
    <mergeCell ref="E24:F24"/>
    <mergeCell ref="G24:H24"/>
    <mergeCell ref="I24:J24"/>
    <mergeCell ref="K24:L24"/>
    <mergeCell ref="M24:N24"/>
    <mergeCell ref="E25:F25"/>
    <mergeCell ref="G25:H25"/>
    <mergeCell ref="I25:J25"/>
    <mergeCell ref="K25:L25"/>
    <mergeCell ref="M25:N25"/>
    <mergeCell ref="E26:F26"/>
    <mergeCell ref="G26:H26"/>
    <mergeCell ref="I26:J26"/>
    <mergeCell ref="K26:L26"/>
    <mergeCell ref="M26:N26"/>
    <mergeCell ref="E27:F27"/>
    <mergeCell ref="G27:H27"/>
    <mergeCell ref="I27:J27"/>
    <mergeCell ref="K27:L27"/>
    <mergeCell ref="M27:N27"/>
    <mergeCell ref="E28:F28"/>
    <mergeCell ref="G28:H28"/>
    <mergeCell ref="I28:J28"/>
    <mergeCell ref="K28:L28"/>
    <mergeCell ref="M28:N28"/>
    <mergeCell ref="E29:F29"/>
    <mergeCell ref="G29:H29"/>
    <mergeCell ref="I29:J29"/>
    <mergeCell ref="K29:L29"/>
    <mergeCell ref="M29:N29"/>
    <mergeCell ref="C32:D32"/>
    <mergeCell ref="E32:F32"/>
    <mergeCell ref="G32:H32"/>
    <mergeCell ref="I32:J32"/>
    <mergeCell ref="K32:L32"/>
    <mergeCell ref="M32:N32"/>
    <mergeCell ref="E30:F30"/>
    <mergeCell ref="G30:H30"/>
    <mergeCell ref="I30:J30"/>
    <mergeCell ref="K30:L30"/>
    <mergeCell ref="M30:N30"/>
    <mergeCell ref="E31:F31"/>
    <mergeCell ref="G31:H31"/>
    <mergeCell ref="I31:J31"/>
    <mergeCell ref="K31:L31"/>
    <mergeCell ref="M31:N31"/>
    <mergeCell ref="E35:F35"/>
    <mergeCell ref="G35:H35"/>
    <mergeCell ref="I35:J35"/>
    <mergeCell ref="K35:L35"/>
    <mergeCell ref="M35:N35"/>
    <mergeCell ref="M36:N36"/>
    <mergeCell ref="E33:F33"/>
    <mergeCell ref="G33:H33"/>
    <mergeCell ref="I33:J33"/>
    <mergeCell ref="K33:L33"/>
    <mergeCell ref="M33:N33"/>
    <mergeCell ref="E34:F34"/>
    <mergeCell ref="G34:H34"/>
    <mergeCell ref="I34:J34"/>
    <mergeCell ref="K34:L34"/>
    <mergeCell ref="M34:N34"/>
    <mergeCell ref="C42:D42"/>
    <mergeCell ref="E58:N58"/>
    <mergeCell ref="C59:D59"/>
    <mergeCell ref="C37:N37"/>
    <mergeCell ref="C38:D39"/>
    <mergeCell ref="E40:F40"/>
    <mergeCell ref="G40:H40"/>
    <mergeCell ref="I40:J40"/>
    <mergeCell ref="K40:L40"/>
    <mergeCell ref="M40:N40"/>
  </mergeCells>
  <conditionalFormatting sqref="E7:N7 E40:N40">
    <cfRule type="cellIs" dxfId="54" priority="1" operator="equal">
      <formula>"1.º trimestre"</formula>
    </cfRule>
  </conditionalFormatting>
  <printOptions horizontalCentered="1"/>
  <pageMargins left="0" right="0" top="0.19685039370078741" bottom="0.19685039370078741" header="0" footer="0"/>
  <pageSetup paperSize="9"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5">
    <tabColor theme="5"/>
    <pageSetUpPr fitToPage="1"/>
  </sheetPr>
  <dimension ref="A1:S62"/>
  <sheetViews>
    <sheetView zoomScaleNormal="100" workbookViewId="0"/>
  </sheetViews>
  <sheetFormatPr defaultRowHeight="12.75" x14ac:dyDescent="0.2"/>
  <cols>
    <col min="1" max="1" width="1" style="131" customWidth="1"/>
    <col min="2" max="2" width="2.5703125" style="131" customWidth="1"/>
    <col min="3" max="3" width="1" style="131" customWidth="1"/>
    <col min="4" max="4" width="24.7109375" style="131" customWidth="1"/>
    <col min="5" max="17" width="5.42578125" style="131" customWidth="1"/>
    <col min="18" max="18" width="2.5703125" style="131" customWidth="1"/>
    <col min="19" max="19" width="1" style="131" customWidth="1"/>
    <col min="20" max="16384" width="9.140625" style="131"/>
  </cols>
  <sheetData>
    <row r="1" spans="1:19" ht="13.5" customHeight="1" x14ac:dyDescent="0.2">
      <c r="A1" s="130"/>
      <c r="B1" s="1486" t="s">
        <v>395</v>
      </c>
      <c r="C1" s="1486"/>
      <c r="D1" s="1486"/>
      <c r="E1" s="132"/>
      <c r="F1" s="132"/>
      <c r="G1" s="132"/>
      <c r="H1" s="132"/>
      <c r="I1" s="132"/>
      <c r="J1" s="132"/>
      <c r="K1" s="132"/>
      <c r="L1" s="132"/>
      <c r="M1" s="132"/>
      <c r="N1" s="132"/>
      <c r="O1" s="132"/>
      <c r="P1" s="132"/>
      <c r="Q1" s="132"/>
      <c r="R1" s="132"/>
      <c r="S1" s="130"/>
    </row>
    <row r="2" spans="1:19" ht="6" customHeight="1" x14ac:dyDescent="0.2">
      <c r="A2" s="130"/>
      <c r="B2" s="551"/>
      <c r="C2" s="551"/>
      <c r="D2" s="551"/>
      <c r="E2" s="219"/>
      <c r="F2" s="219"/>
      <c r="G2" s="219"/>
      <c r="H2" s="219"/>
      <c r="I2" s="219"/>
      <c r="J2" s="219"/>
      <c r="K2" s="219"/>
      <c r="L2" s="219"/>
      <c r="M2" s="219"/>
      <c r="N2" s="219"/>
      <c r="O2" s="219"/>
      <c r="P2" s="219"/>
      <c r="Q2" s="219"/>
      <c r="R2" s="220"/>
      <c r="S2" s="132"/>
    </row>
    <row r="3" spans="1:19" ht="10.5" customHeight="1" thickBot="1" x14ac:dyDescent="0.25">
      <c r="A3" s="130"/>
      <c r="B3" s="132"/>
      <c r="C3" s="132"/>
      <c r="D3" s="132"/>
      <c r="E3" s="525"/>
      <c r="F3" s="525"/>
      <c r="G3" s="132"/>
      <c r="H3" s="132"/>
      <c r="I3" s="132"/>
      <c r="J3" s="132"/>
      <c r="K3" s="132"/>
      <c r="L3" s="132"/>
      <c r="M3" s="132"/>
      <c r="N3" s="132"/>
      <c r="O3" s="132"/>
      <c r="P3" s="525"/>
      <c r="Q3" s="525" t="s">
        <v>69</v>
      </c>
      <c r="R3" s="221"/>
      <c r="S3" s="132"/>
    </row>
    <row r="4" spans="1:19" ht="13.5" customHeight="1" thickBot="1" x14ac:dyDescent="0.25">
      <c r="A4" s="130"/>
      <c r="B4" s="132"/>
      <c r="C4" s="357" t="s">
        <v>396</v>
      </c>
      <c r="D4" s="362"/>
      <c r="E4" s="363"/>
      <c r="F4" s="363"/>
      <c r="G4" s="363"/>
      <c r="H4" s="363"/>
      <c r="I4" s="363"/>
      <c r="J4" s="363"/>
      <c r="K4" s="363"/>
      <c r="L4" s="363"/>
      <c r="M4" s="363"/>
      <c r="N4" s="363"/>
      <c r="O4" s="363"/>
      <c r="P4" s="363"/>
      <c r="Q4" s="364"/>
      <c r="R4" s="221"/>
      <c r="S4" s="132"/>
    </row>
    <row r="5" spans="1:19" ht="12" customHeight="1" x14ac:dyDescent="0.2">
      <c r="A5" s="130"/>
      <c r="B5" s="132"/>
      <c r="C5" s="816" t="s">
        <v>77</v>
      </c>
      <c r="D5" s="816"/>
      <c r="E5" s="177"/>
      <c r="F5" s="177"/>
      <c r="G5" s="177"/>
      <c r="H5" s="177"/>
      <c r="I5" s="177"/>
      <c r="J5" s="177"/>
      <c r="K5" s="177"/>
      <c r="L5" s="177"/>
      <c r="M5" s="177"/>
      <c r="N5" s="177"/>
      <c r="O5" s="177"/>
      <c r="P5" s="177"/>
      <c r="Q5" s="177"/>
      <c r="R5" s="221"/>
      <c r="S5" s="132"/>
    </row>
    <row r="6" spans="1:19" s="91" customFormat="1" ht="13.5" customHeight="1" x14ac:dyDescent="0.2">
      <c r="A6" s="156"/>
      <c r="B6" s="165"/>
      <c r="C6" s="1483" t="s">
        <v>126</v>
      </c>
      <c r="D6" s="1484"/>
      <c r="E6" s="1484"/>
      <c r="F6" s="1484"/>
      <c r="G6" s="1484"/>
      <c r="H6" s="1484"/>
      <c r="I6" s="1484"/>
      <c r="J6" s="1484"/>
      <c r="K6" s="1484"/>
      <c r="L6" s="1484"/>
      <c r="M6" s="1484"/>
      <c r="N6" s="1484"/>
      <c r="O6" s="1484"/>
      <c r="P6" s="1484"/>
      <c r="Q6" s="1485"/>
      <c r="R6" s="221"/>
      <c r="S6" s="2"/>
    </row>
    <row r="7" spans="1:19" s="91" customFormat="1" ht="3.75" customHeight="1" x14ac:dyDescent="0.2">
      <c r="A7" s="156"/>
      <c r="B7" s="165"/>
      <c r="C7" s="817"/>
      <c r="D7" s="817"/>
      <c r="E7" s="818"/>
      <c r="F7" s="818"/>
      <c r="G7" s="818"/>
      <c r="H7" s="818"/>
      <c r="I7" s="818"/>
      <c r="J7" s="818"/>
      <c r="K7" s="818"/>
      <c r="L7" s="818"/>
      <c r="M7" s="818"/>
      <c r="N7" s="818"/>
      <c r="O7" s="818"/>
      <c r="P7" s="818"/>
      <c r="Q7" s="818"/>
      <c r="R7" s="221"/>
      <c r="S7" s="2"/>
    </row>
    <row r="8" spans="1:19" s="91" customFormat="1" ht="13.5" customHeight="1" x14ac:dyDescent="0.2">
      <c r="A8" s="156"/>
      <c r="B8" s="165"/>
      <c r="C8" s="818"/>
      <c r="D8" s="818"/>
      <c r="E8" s="1487">
        <v>2018</v>
      </c>
      <c r="F8" s="1487"/>
      <c r="G8" s="1487"/>
      <c r="H8" s="1487"/>
      <c r="I8" s="1487"/>
      <c r="J8" s="1487"/>
      <c r="K8" s="1487"/>
      <c r="L8" s="1487"/>
      <c r="M8" s="1487"/>
      <c r="N8" s="1487"/>
      <c r="O8" s="1487"/>
      <c r="P8" s="1487"/>
      <c r="Q8" s="1236">
        <v>2019</v>
      </c>
      <c r="R8" s="221"/>
      <c r="S8" s="2"/>
    </row>
    <row r="9" spans="1:19" ht="12.75" customHeight="1" x14ac:dyDescent="0.2">
      <c r="A9" s="130"/>
      <c r="B9" s="132"/>
      <c r="C9" s="1475"/>
      <c r="D9" s="1475"/>
      <c r="E9" s="650" t="s">
        <v>92</v>
      </c>
      <c r="F9" s="650" t="s">
        <v>103</v>
      </c>
      <c r="G9" s="650" t="s">
        <v>102</v>
      </c>
      <c r="H9" s="650" t="s">
        <v>101</v>
      </c>
      <c r="I9" s="650" t="s">
        <v>100</v>
      </c>
      <c r="J9" s="650" t="s">
        <v>99</v>
      </c>
      <c r="K9" s="650" t="s">
        <v>98</v>
      </c>
      <c r="L9" s="650" t="s">
        <v>97</v>
      </c>
      <c r="M9" s="650" t="s">
        <v>96</v>
      </c>
      <c r="N9" s="650" t="s">
        <v>95</v>
      </c>
      <c r="O9" s="650" t="s">
        <v>94</v>
      </c>
      <c r="P9" s="650" t="s">
        <v>93</v>
      </c>
      <c r="Q9" s="1243" t="s">
        <v>92</v>
      </c>
      <c r="R9" s="221"/>
      <c r="S9" s="132"/>
    </row>
    <row r="10" spans="1:19" ht="3.75" customHeight="1" x14ac:dyDescent="0.2">
      <c r="A10" s="130"/>
      <c r="B10" s="132"/>
      <c r="C10" s="776"/>
      <c r="D10" s="776"/>
      <c r="E10" s="774"/>
      <c r="F10" s="774"/>
      <c r="G10" s="774"/>
      <c r="H10" s="774"/>
      <c r="I10" s="774"/>
      <c r="J10" s="774"/>
      <c r="K10" s="774"/>
      <c r="L10" s="774"/>
      <c r="M10" s="774"/>
      <c r="N10" s="774"/>
      <c r="O10" s="774"/>
      <c r="P10" s="774"/>
      <c r="Q10" s="774"/>
      <c r="R10" s="221"/>
      <c r="S10" s="132"/>
    </row>
    <row r="11" spans="1:19" ht="13.5" customHeight="1" x14ac:dyDescent="0.2">
      <c r="A11" s="130"/>
      <c r="B11" s="132"/>
      <c r="C11" s="1478" t="s">
        <v>381</v>
      </c>
      <c r="D11" s="1479"/>
      <c r="E11" s="775"/>
      <c r="F11" s="775"/>
      <c r="G11" s="775"/>
      <c r="H11" s="775"/>
      <c r="I11" s="775"/>
      <c r="J11" s="775"/>
      <c r="K11" s="775"/>
      <c r="L11" s="775"/>
      <c r="M11" s="775"/>
      <c r="N11" s="775"/>
      <c r="O11" s="775"/>
      <c r="P11" s="775"/>
      <c r="Q11" s="775"/>
      <c r="R11" s="221"/>
      <c r="S11" s="132"/>
    </row>
    <row r="12" spans="1:19" s="164" customFormat="1" ht="13.5" customHeight="1" x14ac:dyDescent="0.2">
      <c r="A12" s="156"/>
      <c r="B12" s="165"/>
      <c r="D12" s="821" t="s">
        <v>67</v>
      </c>
      <c r="E12" s="777">
        <v>48</v>
      </c>
      <c r="F12" s="777">
        <v>53</v>
      </c>
      <c r="G12" s="777">
        <v>60</v>
      </c>
      <c r="H12" s="777">
        <v>47</v>
      </c>
      <c r="I12" s="777">
        <v>41</v>
      </c>
      <c r="J12" s="777">
        <v>36</v>
      </c>
      <c r="K12" s="777">
        <v>35</v>
      </c>
      <c r="L12" s="777">
        <v>33</v>
      </c>
      <c r="M12" s="777">
        <v>36</v>
      </c>
      <c r="N12" s="777">
        <v>47</v>
      </c>
      <c r="O12" s="777">
        <v>60</v>
      </c>
      <c r="P12" s="777">
        <v>73</v>
      </c>
      <c r="Q12" s="777">
        <v>69</v>
      </c>
      <c r="R12" s="221"/>
      <c r="S12" s="132"/>
    </row>
    <row r="13" spans="1:19" s="153" customFormat="1" ht="18.75" customHeight="1" x14ac:dyDescent="0.2">
      <c r="A13" s="156"/>
      <c r="B13" s="165"/>
      <c r="C13" s="550"/>
      <c r="D13" s="222"/>
      <c r="E13" s="158"/>
      <c r="F13" s="158"/>
      <c r="G13" s="158"/>
      <c r="H13" s="158"/>
      <c r="I13" s="158"/>
      <c r="J13" s="158"/>
      <c r="K13" s="158"/>
      <c r="L13" s="158"/>
      <c r="M13" s="158"/>
      <c r="N13" s="158"/>
      <c r="O13" s="158"/>
      <c r="P13" s="158"/>
      <c r="Q13" s="158"/>
      <c r="R13" s="221"/>
      <c r="S13" s="132"/>
    </row>
    <row r="14" spans="1:19" s="153" customFormat="1" ht="13.5" customHeight="1" x14ac:dyDescent="0.2">
      <c r="A14" s="156"/>
      <c r="B14" s="165"/>
      <c r="C14" s="1478" t="s">
        <v>142</v>
      </c>
      <c r="D14" s="1479"/>
      <c r="E14" s="158"/>
      <c r="F14" s="158"/>
      <c r="G14" s="158"/>
      <c r="H14" s="158"/>
      <c r="I14" s="158"/>
      <c r="J14" s="158"/>
      <c r="K14" s="158"/>
      <c r="L14" s="158"/>
      <c r="M14" s="158"/>
      <c r="N14" s="158"/>
      <c r="O14" s="158"/>
      <c r="P14" s="158"/>
      <c r="Q14" s="158"/>
      <c r="R14" s="221"/>
      <c r="S14" s="132"/>
    </row>
    <row r="15" spans="1:19" s="160" customFormat="1" ht="13.5" customHeight="1" x14ac:dyDescent="0.2">
      <c r="A15" s="156"/>
      <c r="B15" s="165"/>
      <c r="D15" s="821" t="s">
        <v>67</v>
      </c>
      <c r="E15" s="810">
        <v>1398</v>
      </c>
      <c r="F15" s="810">
        <v>1461</v>
      </c>
      <c r="G15" s="810">
        <v>1257</v>
      </c>
      <c r="H15" s="810">
        <v>1088</v>
      </c>
      <c r="I15" s="810">
        <v>665</v>
      </c>
      <c r="J15" s="810">
        <v>425</v>
      </c>
      <c r="K15" s="810">
        <v>547</v>
      </c>
      <c r="L15" s="810">
        <v>456</v>
      </c>
      <c r="M15" s="810">
        <v>752</v>
      </c>
      <c r="N15" s="810">
        <v>1104</v>
      </c>
      <c r="O15" s="810">
        <v>1284</v>
      </c>
      <c r="P15" s="810">
        <v>1784</v>
      </c>
      <c r="Q15" s="810">
        <v>1435</v>
      </c>
      <c r="R15" s="224"/>
      <c r="S15" s="154"/>
    </row>
    <row r="16" spans="1:19" s="136" customFormat="1" ht="26.25" customHeight="1" x14ac:dyDescent="0.2">
      <c r="A16" s="835"/>
      <c r="B16" s="135"/>
      <c r="C16" s="836"/>
      <c r="D16" s="837" t="s">
        <v>689</v>
      </c>
      <c r="E16" s="838">
        <v>1015</v>
      </c>
      <c r="F16" s="838">
        <v>1168</v>
      </c>
      <c r="G16" s="838">
        <v>1042</v>
      </c>
      <c r="H16" s="838">
        <v>918</v>
      </c>
      <c r="I16" s="838">
        <v>525</v>
      </c>
      <c r="J16" s="838">
        <v>267</v>
      </c>
      <c r="K16" s="838">
        <v>342</v>
      </c>
      <c r="L16" s="838">
        <v>328</v>
      </c>
      <c r="M16" s="838">
        <v>557</v>
      </c>
      <c r="N16" s="838">
        <v>773</v>
      </c>
      <c r="O16" s="838">
        <v>1090</v>
      </c>
      <c r="P16" s="838">
        <v>1617</v>
      </c>
      <c r="Q16" s="838">
        <v>1273</v>
      </c>
      <c r="R16" s="833"/>
      <c r="S16" s="135"/>
    </row>
    <row r="17" spans="1:19" s="153" customFormat="1" ht="18.75" customHeight="1" x14ac:dyDescent="0.2">
      <c r="A17" s="156"/>
      <c r="B17" s="152"/>
      <c r="C17" s="550" t="s">
        <v>233</v>
      </c>
      <c r="D17" s="839" t="s">
        <v>690</v>
      </c>
      <c r="E17" s="830">
        <v>383</v>
      </c>
      <c r="F17" s="830">
        <v>293</v>
      </c>
      <c r="G17" s="830">
        <v>215</v>
      </c>
      <c r="H17" s="830">
        <v>170</v>
      </c>
      <c r="I17" s="830">
        <v>140</v>
      </c>
      <c r="J17" s="830">
        <v>158</v>
      </c>
      <c r="K17" s="830">
        <v>205</v>
      </c>
      <c r="L17" s="830">
        <v>128</v>
      </c>
      <c r="M17" s="830">
        <v>195</v>
      </c>
      <c r="N17" s="830">
        <v>331</v>
      </c>
      <c r="O17" s="830">
        <v>194</v>
      </c>
      <c r="P17" s="830">
        <v>167</v>
      </c>
      <c r="Q17" s="830">
        <v>162</v>
      </c>
      <c r="R17" s="221"/>
      <c r="S17" s="132"/>
    </row>
    <row r="18" spans="1:19" s="153" customFormat="1" x14ac:dyDescent="0.2">
      <c r="A18" s="156"/>
      <c r="B18" s="152"/>
      <c r="C18" s="550"/>
      <c r="D18" s="1113"/>
      <c r="E18" s="1113"/>
      <c r="F18" s="1113"/>
      <c r="G18" s="1113"/>
      <c r="H18" s="1113"/>
      <c r="I18" s="1113"/>
      <c r="J18" s="1113"/>
      <c r="K18" s="1113"/>
      <c r="L18" s="1113"/>
      <c r="M18" s="1113"/>
      <c r="N18" s="1113"/>
      <c r="O18" s="1113"/>
      <c r="P18" s="1113"/>
      <c r="Q18" s="1113"/>
      <c r="R18" s="221"/>
      <c r="S18" s="132"/>
    </row>
    <row r="19" spans="1:19" s="153" customFormat="1" ht="13.5" customHeight="1" x14ac:dyDescent="0.2">
      <c r="A19" s="156"/>
      <c r="B19" s="152"/>
      <c r="C19" s="550"/>
      <c r="D19" s="225"/>
      <c r="E19" s="148"/>
      <c r="F19" s="148"/>
      <c r="G19" s="148"/>
      <c r="H19" s="148"/>
      <c r="I19" s="148"/>
      <c r="J19" s="148"/>
      <c r="K19" s="148"/>
      <c r="L19" s="148"/>
      <c r="M19" s="148"/>
      <c r="N19" s="148"/>
      <c r="O19" s="148"/>
      <c r="P19" s="148"/>
      <c r="Q19" s="148"/>
      <c r="R19" s="221"/>
      <c r="S19" s="132"/>
    </row>
    <row r="20" spans="1:19" s="153" customFormat="1" ht="13.5" customHeight="1" x14ac:dyDescent="0.2">
      <c r="A20" s="156"/>
      <c r="B20" s="152"/>
      <c r="C20" s="550"/>
      <c r="D20" s="440"/>
      <c r="E20" s="159"/>
      <c r="F20" s="159"/>
      <c r="G20" s="159"/>
      <c r="H20" s="159"/>
      <c r="I20" s="159"/>
      <c r="J20" s="159"/>
      <c r="K20" s="159"/>
      <c r="L20" s="159"/>
      <c r="M20" s="159"/>
      <c r="N20" s="159"/>
      <c r="O20" s="159"/>
      <c r="P20" s="159"/>
      <c r="Q20" s="159"/>
      <c r="R20" s="221"/>
      <c r="S20" s="132"/>
    </row>
    <row r="21" spans="1:19" s="153" customFormat="1" ht="13.5" customHeight="1" x14ac:dyDescent="0.2">
      <c r="A21" s="156"/>
      <c r="B21" s="152"/>
      <c r="C21" s="550"/>
      <c r="D21" s="440"/>
      <c r="E21" s="159"/>
      <c r="F21" s="159"/>
      <c r="G21" s="159"/>
      <c r="H21" s="159"/>
      <c r="I21" s="159"/>
      <c r="J21" s="159"/>
      <c r="K21" s="159"/>
      <c r="L21" s="159"/>
      <c r="M21" s="159"/>
      <c r="N21" s="159"/>
      <c r="O21" s="159"/>
      <c r="P21" s="159"/>
      <c r="Q21" s="159"/>
      <c r="R21" s="221"/>
      <c r="S21" s="132"/>
    </row>
    <row r="22" spans="1:19" s="153" customFormat="1" ht="13.5" customHeight="1" x14ac:dyDescent="0.2">
      <c r="A22" s="151"/>
      <c r="B22" s="152"/>
      <c r="C22" s="550"/>
      <c r="D22" s="440"/>
      <c r="E22" s="159"/>
      <c r="F22" s="159"/>
      <c r="G22" s="159"/>
      <c r="H22" s="159"/>
      <c r="I22" s="159"/>
      <c r="J22" s="159"/>
      <c r="K22" s="159"/>
      <c r="L22" s="159"/>
      <c r="M22" s="159"/>
      <c r="N22" s="159"/>
      <c r="O22" s="159"/>
      <c r="P22" s="159"/>
      <c r="Q22" s="159"/>
      <c r="R22" s="221"/>
      <c r="S22" s="132"/>
    </row>
    <row r="23" spans="1:19" s="153" customFormat="1" ht="13.5" customHeight="1" x14ac:dyDescent="0.2">
      <c r="A23" s="151"/>
      <c r="B23" s="152"/>
      <c r="C23" s="550"/>
      <c r="D23" s="440"/>
      <c r="E23" s="159"/>
      <c r="F23" s="159"/>
      <c r="G23" s="159"/>
      <c r="H23" s="159"/>
      <c r="I23" s="159"/>
      <c r="J23" s="159"/>
      <c r="K23" s="159"/>
      <c r="L23" s="159"/>
      <c r="M23" s="159"/>
      <c r="N23" s="159"/>
      <c r="O23" s="159"/>
      <c r="P23" s="159"/>
      <c r="Q23" s="159"/>
      <c r="R23" s="221"/>
      <c r="S23" s="132"/>
    </row>
    <row r="24" spans="1:19" s="153" customFormat="1" ht="13.5" customHeight="1" x14ac:dyDescent="0.2">
      <c r="A24" s="151"/>
      <c r="B24" s="152"/>
      <c r="C24" s="550"/>
      <c r="D24" s="440"/>
      <c r="E24" s="159"/>
      <c r="F24" s="159"/>
      <c r="G24" s="159"/>
      <c r="H24" s="159"/>
      <c r="I24" s="159"/>
      <c r="J24" s="159"/>
      <c r="K24" s="159"/>
      <c r="L24" s="159"/>
      <c r="M24" s="159"/>
      <c r="N24" s="159"/>
      <c r="O24" s="159"/>
      <c r="P24" s="159"/>
      <c r="Q24" s="159"/>
      <c r="R24" s="221"/>
      <c r="S24" s="132"/>
    </row>
    <row r="25" spans="1:19" s="153" customFormat="1" ht="13.5" customHeight="1" x14ac:dyDescent="0.2">
      <c r="A25" s="151"/>
      <c r="B25" s="152"/>
      <c r="C25" s="550"/>
      <c r="D25" s="440"/>
      <c r="E25" s="159"/>
      <c r="F25" s="159"/>
      <c r="G25" s="159"/>
      <c r="H25" s="159"/>
      <c r="I25" s="159"/>
      <c r="J25" s="159"/>
      <c r="K25" s="159"/>
      <c r="L25" s="159"/>
      <c r="M25" s="159"/>
      <c r="N25" s="159"/>
      <c r="O25" s="159"/>
      <c r="P25" s="159"/>
      <c r="Q25" s="159"/>
      <c r="R25" s="221"/>
      <c r="S25" s="132"/>
    </row>
    <row r="26" spans="1:19" s="160" customFormat="1" ht="13.5" customHeight="1" x14ac:dyDescent="0.2">
      <c r="A26" s="161"/>
      <c r="B26" s="162"/>
      <c r="C26" s="441"/>
      <c r="D26" s="223"/>
      <c r="E26" s="163"/>
      <c r="F26" s="163"/>
      <c r="G26" s="163"/>
      <c r="H26" s="163"/>
      <c r="I26" s="163"/>
      <c r="J26" s="163"/>
      <c r="K26" s="163"/>
      <c r="L26" s="163"/>
      <c r="M26" s="163"/>
      <c r="N26" s="163"/>
      <c r="O26" s="163"/>
      <c r="P26" s="163"/>
      <c r="Q26" s="163"/>
      <c r="R26" s="224"/>
      <c r="S26" s="154"/>
    </row>
    <row r="27" spans="1:19" ht="13.5" customHeight="1" x14ac:dyDescent="0.2">
      <c r="A27" s="130"/>
      <c r="B27" s="132"/>
      <c r="C27" s="550"/>
      <c r="D27" s="133"/>
      <c r="E27" s="159"/>
      <c r="F27" s="159"/>
      <c r="G27" s="159"/>
      <c r="H27" s="159"/>
      <c r="I27" s="159"/>
      <c r="J27" s="159"/>
      <c r="K27" s="159"/>
      <c r="L27" s="159"/>
      <c r="M27" s="159"/>
      <c r="N27" s="159"/>
      <c r="O27" s="159"/>
      <c r="P27" s="159"/>
      <c r="Q27" s="159"/>
      <c r="R27" s="221"/>
      <c r="S27" s="132"/>
    </row>
    <row r="28" spans="1:19" s="153" customFormat="1" ht="13.5" customHeight="1" x14ac:dyDescent="0.2">
      <c r="A28" s="151"/>
      <c r="B28" s="152"/>
      <c r="C28" s="550"/>
      <c r="D28" s="133"/>
      <c r="E28" s="159"/>
      <c r="F28" s="159"/>
      <c r="G28" s="159"/>
      <c r="H28" s="159"/>
      <c r="I28" s="159"/>
      <c r="J28" s="159"/>
      <c r="K28" s="159"/>
      <c r="L28" s="159"/>
      <c r="M28" s="159"/>
      <c r="N28" s="159"/>
      <c r="O28" s="159"/>
      <c r="P28" s="159"/>
      <c r="Q28" s="159"/>
      <c r="R28" s="221"/>
      <c r="S28" s="132"/>
    </row>
    <row r="29" spans="1:19" s="153" customFormat="1" ht="13.5" customHeight="1" x14ac:dyDescent="0.2">
      <c r="A29" s="151"/>
      <c r="B29" s="152"/>
      <c r="C29" s="550"/>
      <c r="D29" s="225"/>
      <c r="E29" s="159"/>
      <c r="F29" s="159"/>
      <c r="G29" s="159"/>
      <c r="H29" s="159"/>
      <c r="I29" s="159"/>
      <c r="J29" s="159"/>
      <c r="K29" s="159"/>
      <c r="L29" s="159"/>
      <c r="M29" s="159"/>
      <c r="N29" s="159"/>
      <c r="O29" s="159"/>
      <c r="P29" s="159"/>
      <c r="Q29" s="159"/>
      <c r="R29" s="221"/>
      <c r="S29" s="132"/>
    </row>
    <row r="30" spans="1:19" s="153" customFormat="1" ht="13.5" customHeight="1" x14ac:dyDescent="0.2">
      <c r="A30" s="151"/>
      <c r="B30" s="152"/>
      <c r="C30" s="550"/>
      <c r="D30" s="653"/>
      <c r="E30" s="654"/>
      <c r="F30" s="654"/>
      <c r="G30" s="654"/>
      <c r="H30" s="654"/>
      <c r="I30" s="654"/>
      <c r="J30" s="654"/>
      <c r="K30" s="654"/>
      <c r="L30" s="654"/>
      <c r="M30" s="654"/>
      <c r="N30" s="654"/>
      <c r="O30" s="654"/>
      <c r="P30" s="654"/>
      <c r="Q30" s="654"/>
      <c r="R30" s="221"/>
      <c r="S30" s="132"/>
    </row>
    <row r="31" spans="1:19" s="160" customFormat="1" ht="13.5" customHeight="1" x14ac:dyDescent="0.2">
      <c r="A31" s="161"/>
      <c r="B31" s="162"/>
      <c r="C31" s="441"/>
      <c r="D31" s="655"/>
      <c r="E31" s="655"/>
      <c r="F31" s="655"/>
      <c r="G31" s="655"/>
      <c r="H31" s="655"/>
      <c r="I31" s="655"/>
      <c r="J31" s="655"/>
      <c r="K31" s="655"/>
      <c r="L31" s="655"/>
      <c r="M31" s="655"/>
      <c r="N31" s="655"/>
      <c r="O31" s="655"/>
      <c r="P31" s="655"/>
      <c r="Q31" s="655"/>
      <c r="R31" s="224"/>
      <c r="S31" s="154"/>
    </row>
    <row r="32" spans="1:19" ht="35.25" customHeight="1" x14ac:dyDescent="0.2">
      <c r="A32" s="130"/>
      <c r="B32" s="132"/>
      <c r="C32" s="550"/>
      <c r="D32" s="1481" t="s">
        <v>691</v>
      </c>
      <c r="E32" s="1481"/>
      <c r="F32" s="1481"/>
      <c r="G32" s="1481"/>
      <c r="H32" s="1481"/>
      <c r="I32" s="1481"/>
      <c r="J32" s="1481"/>
      <c r="K32" s="1481"/>
      <c r="L32" s="1481"/>
      <c r="M32" s="1481"/>
      <c r="N32" s="1481"/>
      <c r="O32" s="1481"/>
      <c r="P32" s="1481"/>
      <c r="Q32" s="1481"/>
      <c r="R32" s="1482"/>
      <c r="S32" s="132"/>
    </row>
    <row r="33" spans="1:19" ht="13.5" customHeight="1" x14ac:dyDescent="0.2">
      <c r="A33" s="130"/>
      <c r="B33" s="132"/>
      <c r="C33" s="822" t="s">
        <v>176</v>
      </c>
      <c r="D33" s="823"/>
      <c r="E33" s="823"/>
      <c r="F33" s="823"/>
      <c r="G33" s="823"/>
      <c r="H33" s="823"/>
      <c r="I33" s="823"/>
      <c r="J33" s="823"/>
      <c r="K33" s="823"/>
      <c r="L33" s="823"/>
      <c r="M33" s="823"/>
      <c r="N33" s="823"/>
      <c r="O33" s="823"/>
      <c r="P33" s="823"/>
      <c r="Q33" s="824"/>
      <c r="R33" s="221"/>
      <c r="S33" s="157"/>
    </row>
    <row r="34" spans="1:19" s="153" customFormat="1" ht="3.75" customHeight="1" x14ac:dyDescent="0.2">
      <c r="A34" s="151"/>
      <c r="B34" s="152"/>
      <c r="C34" s="550"/>
      <c r="D34" s="225"/>
      <c r="E34" s="159"/>
      <c r="F34" s="159"/>
      <c r="G34" s="159"/>
      <c r="H34" s="159"/>
      <c r="I34" s="159"/>
      <c r="J34" s="159"/>
      <c r="K34" s="159"/>
      <c r="L34" s="159"/>
      <c r="M34" s="159"/>
      <c r="N34" s="159"/>
      <c r="O34" s="159"/>
      <c r="P34" s="159"/>
      <c r="Q34" s="159"/>
      <c r="R34" s="221"/>
      <c r="S34" s="132"/>
    </row>
    <row r="35" spans="1:19" ht="12.75" customHeight="1" x14ac:dyDescent="0.2">
      <c r="A35" s="130"/>
      <c r="B35" s="132"/>
      <c r="C35" s="1475"/>
      <c r="D35" s="1475"/>
      <c r="E35" s="811" t="s">
        <v>692</v>
      </c>
      <c r="F35" s="811" t="s">
        <v>693</v>
      </c>
      <c r="G35" s="811" t="s">
        <v>694</v>
      </c>
      <c r="H35" s="811" t="s">
        <v>695</v>
      </c>
      <c r="I35" s="809" t="s">
        <v>696</v>
      </c>
      <c r="J35" s="809" t="s">
        <v>697</v>
      </c>
      <c r="K35" s="809" t="s">
        <v>698</v>
      </c>
      <c r="L35" s="802">
        <v>2013</v>
      </c>
      <c r="M35" s="805">
        <v>2014</v>
      </c>
      <c r="N35" s="819">
        <v>2015</v>
      </c>
      <c r="O35" s="819">
        <v>2016</v>
      </c>
      <c r="P35" s="819">
        <v>2017</v>
      </c>
      <c r="Q35" s="819">
        <v>2018</v>
      </c>
      <c r="R35" s="221"/>
      <c r="S35" s="132"/>
    </row>
    <row r="36" spans="1:19" ht="3.75" customHeight="1" x14ac:dyDescent="0.2">
      <c r="A36" s="130"/>
      <c r="B36" s="132"/>
      <c r="C36" s="776"/>
      <c r="D36" s="776"/>
      <c r="E36" s="763"/>
      <c r="F36" s="763"/>
      <c r="G36" s="797"/>
      <c r="H36" s="812"/>
      <c r="I36" s="863"/>
      <c r="J36" s="863"/>
      <c r="K36" s="863"/>
      <c r="L36" s="797"/>
      <c r="M36" s="797"/>
      <c r="N36" s="820"/>
      <c r="O36" s="820"/>
      <c r="P36" s="820"/>
      <c r="Q36" s="820"/>
      <c r="R36" s="221"/>
      <c r="S36" s="132"/>
    </row>
    <row r="37" spans="1:19" ht="13.5" customHeight="1" x14ac:dyDescent="0.2">
      <c r="A37" s="130"/>
      <c r="B37" s="132"/>
      <c r="C37" s="1478" t="s">
        <v>381</v>
      </c>
      <c r="D37" s="1479"/>
      <c r="E37" s="763"/>
      <c r="F37" s="763"/>
      <c r="G37" s="797"/>
      <c r="H37" s="812"/>
      <c r="I37" s="863"/>
      <c r="J37" s="863"/>
      <c r="K37" s="863"/>
      <c r="L37" s="797"/>
      <c r="M37" s="797"/>
      <c r="N37" s="820"/>
      <c r="O37" s="820"/>
      <c r="P37" s="820"/>
      <c r="Q37" s="820"/>
      <c r="R37" s="221"/>
      <c r="S37" s="132"/>
    </row>
    <row r="38" spans="1:19" s="164" customFormat="1" ht="13.5" customHeight="1" x14ac:dyDescent="0.2">
      <c r="A38" s="156"/>
      <c r="B38" s="165"/>
      <c r="D38" s="821" t="s">
        <v>67</v>
      </c>
      <c r="E38" s="777">
        <v>49</v>
      </c>
      <c r="F38" s="777">
        <v>28</v>
      </c>
      <c r="G38" s="777">
        <v>54</v>
      </c>
      <c r="H38" s="777">
        <v>423</v>
      </c>
      <c r="I38" s="794">
        <v>324</v>
      </c>
      <c r="J38" s="794">
        <v>266</v>
      </c>
      <c r="K38" s="794">
        <v>550</v>
      </c>
      <c r="L38" s="803">
        <v>547</v>
      </c>
      <c r="M38" s="806">
        <v>344</v>
      </c>
      <c r="N38" s="798">
        <v>254</v>
      </c>
      <c r="O38" s="798">
        <v>211</v>
      </c>
      <c r="P38" s="798">
        <v>161</v>
      </c>
      <c r="Q38" s="798">
        <v>150</v>
      </c>
      <c r="R38" s="221"/>
      <c r="S38" s="132"/>
    </row>
    <row r="39" spans="1:19" s="153" customFormat="1" ht="18.75" customHeight="1" x14ac:dyDescent="0.2">
      <c r="A39" s="151"/>
      <c r="B39" s="152"/>
      <c r="C39" s="550"/>
      <c r="D39" s="222"/>
      <c r="E39" s="764"/>
      <c r="F39" s="764"/>
      <c r="G39" s="807"/>
      <c r="H39" s="158"/>
      <c r="I39" s="796"/>
      <c r="J39" s="796"/>
      <c r="K39" s="796"/>
      <c r="L39" s="799"/>
      <c r="M39" s="807"/>
      <c r="N39" s="801"/>
      <c r="O39" s="801"/>
      <c r="P39" s="801"/>
      <c r="Q39" s="801"/>
      <c r="R39" s="221"/>
      <c r="S39" s="132"/>
    </row>
    <row r="40" spans="1:19" s="153" customFormat="1" ht="13.5" customHeight="1" x14ac:dyDescent="0.2">
      <c r="A40" s="151"/>
      <c r="B40" s="152"/>
      <c r="C40" s="1478" t="s">
        <v>142</v>
      </c>
      <c r="D40" s="1479"/>
      <c r="E40" s="764"/>
      <c r="F40" s="764"/>
      <c r="G40" s="807"/>
      <c r="H40" s="158"/>
      <c r="I40" s="796"/>
      <c r="J40" s="796"/>
      <c r="K40" s="796"/>
      <c r="L40" s="799"/>
      <c r="M40" s="807"/>
      <c r="N40" s="801"/>
      <c r="O40" s="801"/>
      <c r="P40" s="801"/>
      <c r="Q40" s="801"/>
      <c r="R40" s="221"/>
      <c r="S40" s="132"/>
    </row>
    <row r="41" spans="1:19" s="160" customFormat="1" ht="13.5" customHeight="1" x14ac:dyDescent="0.2">
      <c r="A41" s="161"/>
      <c r="B41" s="162"/>
      <c r="D41" s="821" t="s">
        <v>67</v>
      </c>
      <c r="E41" s="778">
        <v>664</v>
      </c>
      <c r="F41" s="778">
        <v>891</v>
      </c>
      <c r="G41" s="778">
        <v>1422</v>
      </c>
      <c r="H41" s="778">
        <v>19278</v>
      </c>
      <c r="I41" s="795">
        <v>6145</v>
      </c>
      <c r="J41" s="795">
        <v>3601</v>
      </c>
      <c r="K41" s="795">
        <v>8703</v>
      </c>
      <c r="L41" s="804">
        <v>7434</v>
      </c>
      <c r="M41" s="808">
        <v>4460</v>
      </c>
      <c r="N41" s="800">
        <v>3872</v>
      </c>
      <c r="O41" s="800">
        <v>4126</v>
      </c>
      <c r="P41" s="800">
        <v>3263</v>
      </c>
      <c r="Q41" s="800">
        <v>3520</v>
      </c>
      <c r="R41" s="224"/>
      <c r="S41" s="154"/>
    </row>
    <row r="42" spans="1:19" s="136" customFormat="1" ht="26.25" customHeight="1" x14ac:dyDescent="0.2">
      <c r="A42" s="134"/>
      <c r="B42" s="135"/>
      <c r="C42" s="836"/>
      <c r="D42" s="837" t="s">
        <v>689</v>
      </c>
      <c r="E42" s="841">
        <v>101</v>
      </c>
      <c r="F42" s="841">
        <v>116</v>
      </c>
      <c r="G42" s="841">
        <v>122</v>
      </c>
      <c r="H42" s="841">
        <v>9492</v>
      </c>
      <c r="I42" s="840">
        <v>3334</v>
      </c>
      <c r="J42" s="840">
        <v>2266</v>
      </c>
      <c r="K42" s="840">
        <v>4718</v>
      </c>
      <c r="L42" s="842">
        <v>3439</v>
      </c>
      <c r="M42" s="843">
        <v>2281</v>
      </c>
      <c r="N42" s="844">
        <v>2413</v>
      </c>
      <c r="O42" s="844">
        <v>2142</v>
      </c>
      <c r="P42" s="844">
        <v>2201</v>
      </c>
      <c r="Q42" s="844">
        <v>2458</v>
      </c>
      <c r="R42" s="833"/>
      <c r="S42" s="135"/>
    </row>
    <row r="43" spans="1:19" s="153" customFormat="1" ht="18.75" customHeight="1" x14ac:dyDescent="0.2">
      <c r="A43" s="151"/>
      <c r="B43" s="152"/>
      <c r="C43" s="550" t="s">
        <v>233</v>
      </c>
      <c r="D43" s="839" t="s">
        <v>690</v>
      </c>
      <c r="E43" s="826">
        <v>563</v>
      </c>
      <c r="F43" s="826">
        <v>775</v>
      </c>
      <c r="G43" s="826">
        <v>1300</v>
      </c>
      <c r="H43" s="826">
        <v>9786</v>
      </c>
      <c r="I43" s="825">
        <v>2811</v>
      </c>
      <c r="J43" s="825">
        <v>1335</v>
      </c>
      <c r="K43" s="825">
        <v>3985</v>
      </c>
      <c r="L43" s="827">
        <v>3995</v>
      </c>
      <c r="M43" s="828">
        <v>2179</v>
      </c>
      <c r="N43" s="829">
        <v>1459</v>
      </c>
      <c r="O43" s="829">
        <v>1984</v>
      </c>
      <c r="P43" s="829">
        <v>1062</v>
      </c>
      <c r="Q43" s="829">
        <v>1062</v>
      </c>
      <c r="R43" s="221"/>
      <c r="S43" s="132"/>
    </row>
    <row r="44" spans="1:19" s="153" customFormat="1" ht="13.5" customHeight="1" x14ac:dyDescent="0.2">
      <c r="A44" s="151"/>
      <c r="B44" s="152"/>
      <c r="C44" s="550"/>
      <c r="D44" s="225"/>
      <c r="E44" s="159"/>
      <c r="F44" s="159"/>
      <c r="G44" s="159"/>
      <c r="H44" s="159"/>
      <c r="I44" s="159"/>
      <c r="J44" s="159"/>
      <c r="K44" s="159"/>
      <c r="L44" s="159"/>
      <c r="M44" s="159"/>
      <c r="N44" s="159"/>
      <c r="O44" s="159"/>
      <c r="P44" s="159"/>
      <c r="Q44" s="159"/>
      <c r="R44" s="221"/>
      <c r="S44" s="132"/>
    </row>
    <row r="45" spans="1:19" s="779" customFormat="1" ht="13.5" customHeight="1" x14ac:dyDescent="0.2">
      <c r="A45" s="781"/>
      <c r="B45" s="781"/>
      <c r="C45" s="782"/>
      <c r="D45" s="653"/>
      <c r="E45" s="654"/>
      <c r="F45" s="654"/>
      <c r="G45" s="654"/>
      <c r="H45" s="654"/>
      <c r="I45" s="654"/>
      <c r="J45" s="654"/>
      <c r="K45" s="654"/>
      <c r="L45" s="654"/>
      <c r="M45" s="654"/>
      <c r="N45" s="654"/>
      <c r="O45" s="654"/>
      <c r="P45" s="654"/>
      <c r="Q45" s="654"/>
      <c r="R45" s="221"/>
      <c r="S45" s="132"/>
    </row>
    <row r="46" spans="1:19" s="780" customFormat="1" ht="13.5" customHeight="1" x14ac:dyDescent="0.2">
      <c r="A46" s="655"/>
      <c r="B46" s="655"/>
      <c r="C46" s="784"/>
      <c r="D46" s="655"/>
      <c r="E46" s="785"/>
      <c r="F46" s="785"/>
      <c r="G46" s="785"/>
      <c r="H46" s="785"/>
      <c r="I46" s="785"/>
      <c r="J46" s="785"/>
      <c r="K46" s="785"/>
      <c r="L46" s="785"/>
      <c r="M46" s="785"/>
      <c r="N46" s="785"/>
      <c r="O46" s="785"/>
      <c r="P46" s="785"/>
      <c r="Q46" s="785"/>
      <c r="R46" s="221"/>
      <c r="S46" s="132"/>
    </row>
    <row r="47" spans="1:19" s="554" customFormat="1" ht="13.5" customHeight="1" x14ac:dyDescent="0.2">
      <c r="A47" s="783"/>
      <c r="B47" s="783"/>
      <c r="C47" s="782"/>
      <c r="D47" s="656"/>
      <c r="E47" s="654"/>
      <c r="F47" s="654"/>
      <c r="G47" s="654"/>
      <c r="H47" s="654"/>
      <c r="I47" s="654"/>
      <c r="J47" s="654"/>
      <c r="K47" s="654"/>
      <c r="L47" s="654"/>
      <c r="M47" s="654"/>
      <c r="N47" s="654"/>
      <c r="O47" s="654"/>
      <c r="P47" s="654"/>
      <c r="Q47" s="654"/>
      <c r="R47" s="221"/>
      <c r="S47" s="132"/>
    </row>
    <row r="48" spans="1:19" s="779" customFormat="1" ht="13.5" customHeight="1" x14ac:dyDescent="0.2">
      <c r="A48" s="781"/>
      <c r="B48" s="781"/>
      <c r="C48" s="782"/>
      <c r="D48" s="656"/>
      <c r="E48" s="654"/>
      <c r="F48" s="654"/>
      <c r="G48" s="654"/>
      <c r="H48" s="654"/>
      <c r="I48" s="654"/>
      <c r="J48" s="654"/>
      <c r="K48" s="654"/>
      <c r="L48" s="654"/>
      <c r="M48" s="654"/>
      <c r="N48" s="654"/>
      <c r="O48" s="654"/>
      <c r="P48" s="654"/>
      <c r="Q48" s="654"/>
      <c r="R48" s="221"/>
      <c r="S48" s="132"/>
    </row>
    <row r="49" spans="1:19" s="779" customFormat="1" ht="13.5" customHeight="1" x14ac:dyDescent="0.2">
      <c r="A49" s="781"/>
      <c r="B49" s="781"/>
      <c r="C49" s="782"/>
      <c r="D49" s="653"/>
      <c r="E49" s="654"/>
      <c r="F49" s="654"/>
      <c r="G49" s="654"/>
      <c r="H49" s="654"/>
      <c r="I49" s="654"/>
      <c r="J49" s="654"/>
      <c r="K49" s="654"/>
      <c r="L49" s="654"/>
      <c r="M49" s="654"/>
      <c r="N49" s="654"/>
      <c r="O49" s="654"/>
      <c r="P49" s="654"/>
      <c r="Q49" s="654"/>
      <c r="R49" s="221"/>
      <c r="S49" s="132"/>
    </row>
    <row r="50" spans="1:19" s="779" customFormat="1" ht="13.5" customHeight="1" x14ac:dyDescent="0.2">
      <c r="A50" s="781"/>
      <c r="B50" s="781"/>
      <c r="C50" s="782"/>
      <c r="D50" s="653"/>
      <c r="E50" s="654"/>
      <c r="F50" s="654"/>
      <c r="G50" s="654"/>
      <c r="H50" s="654"/>
      <c r="I50" s="654"/>
      <c r="J50" s="654"/>
      <c r="K50" s="654"/>
      <c r="L50" s="654"/>
      <c r="M50" s="654"/>
      <c r="N50" s="654"/>
      <c r="O50" s="654"/>
      <c r="P50" s="654"/>
      <c r="Q50" s="654"/>
      <c r="R50" s="221"/>
      <c r="S50" s="132"/>
    </row>
    <row r="51" spans="1:19" s="554" customFormat="1" ht="13.5" customHeight="1" x14ac:dyDescent="0.2">
      <c r="A51" s="783"/>
      <c r="B51" s="783"/>
      <c r="C51" s="786"/>
      <c r="D51" s="1477"/>
      <c r="E51" s="1477"/>
      <c r="F51" s="1477"/>
      <c r="G51" s="1477"/>
      <c r="H51" s="787"/>
      <c r="I51" s="787"/>
      <c r="J51" s="787"/>
      <c r="K51" s="787"/>
      <c r="L51" s="787"/>
      <c r="M51" s="787"/>
      <c r="N51" s="787"/>
      <c r="O51" s="787"/>
      <c r="P51" s="787"/>
      <c r="Q51" s="787"/>
      <c r="R51" s="221"/>
      <c r="S51" s="132"/>
    </row>
    <row r="52" spans="1:19" s="554" customFormat="1" ht="13.5" customHeight="1" x14ac:dyDescent="0.2">
      <c r="A52" s="783"/>
      <c r="B52" s="783"/>
      <c r="C52" s="783"/>
      <c r="D52" s="783"/>
      <c r="E52" s="783"/>
      <c r="F52" s="783"/>
      <c r="G52" s="783"/>
      <c r="H52" s="783"/>
      <c r="I52" s="783"/>
      <c r="J52" s="783"/>
      <c r="K52" s="783"/>
      <c r="L52" s="783"/>
      <c r="M52" s="783"/>
      <c r="N52" s="783"/>
      <c r="O52" s="783"/>
      <c r="P52" s="783"/>
      <c r="Q52" s="783"/>
      <c r="R52" s="221"/>
      <c r="S52" s="132"/>
    </row>
    <row r="53" spans="1:19" s="554" customFormat="1" ht="13.5" customHeight="1" x14ac:dyDescent="0.2">
      <c r="A53" s="783"/>
      <c r="B53" s="783"/>
      <c r="C53" s="788"/>
      <c r="D53" s="789"/>
      <c r="E53" s="790"/>
      <c r="F53" s="790"/>
      <c r="G53" s="790"/>
      <c r="H53" s="790"/>
      <c r="I53" s="790"/>
      <c r="J53" s="790"/>
      <c r="K53" s="790"/>
      <c r="L53" s="790"/>
      <c r="M53" s="790"/>
      <c r="N53" s="790"/>
      <c r="O53" s="790"/>
      <c r="P53" s="790"/>
      <c r="Q53" s="790"/>
      <c r="R53" s="221"/>
      <c r="S53" s="132"/>
    </row>
    <row r="54" spans="1:19" s="554" customFormat="1" ht="13.5" customHeight="1" x14ac:dyDescent="0.2">
      <c r="A54" s="783"/>
      <c r="B54" s="783"/>
      <c r="C54" s="1475"/>
      <c r="D54" s="1475"/>
      <c r="E54" s="791"/>
      <c r="F54" s="791"/>
      <c r="G54" s="791"/>
      <c r="H54" s="791"/>
      <c r="I54" s="791"/>
      <c r="J54" s="791"/>
      <c r="K54" s="791"/>
      <c r="L54" s="791"/>
      <c r="M54" s="791"/>
      <c r="N54" s="791"/>
      <c r="O54" s="791"/>
      <c r="P54" s="791"/>
      <c r="Q54" s="791"/>
      <c r="R54" s="221"/>
      <c r="S54" s="132"/>
    </row>
    <row r="55" spans="1:19" s="554" customFormat="1" ht="13.5" customHeight="1" x14ac:dyDescent="0.2">
      <c r="A55" s="783"/>
      <c r="B55" s="783"/>
      <c r="C55" s="1476"/>
      <c r="D55" s="1476"/>
      <c r="E55" s="792"/>
      <c r="F55" s="792"/>
      <c r="G55" s="792"/>
      <c r="H55" s="792"/>
      <c r="I55" s="792"/>
      <c r="J55" s="792"/>
      <c r="K55" s="792"/>
      <c r="L55" s="792"/>
      <c r="M55" s="792"/>
      <c r="N55" s="792"/>
      <c r="O55" s="792"/>
      <c r="P55" s="792"/>
      <c r="Q55" s="792"/>
      <c r="R55" s="221"/>
      <c r="S55" s="132"/>
    </row>
    <row r="56" spans="1:19" s="554" customFormat="1" ht="13.5" customHeight="1" x14ac:dyDescent="0.2">
      <c r="A56" s="783"/>
      <c r="B56" s="783"/>
      <c r="C56" s="784"/>
      <c r="D56" s="793"/>
      <c r="E56" s="792"/>
      <c r="F56" s="792"/>
      <c r="G56" s="792"/>
      <c r="H56" s="792"/>
      <c r="I56" s="792"/>
      <c r="J56" s="792"/>
      <c r="K56" s="792"/>
      <c r="L56" s="792"/>
      <c r="M56" s="792"/>
      <c r="N56" s="792"/>
      <c r="O56" s="792"/>
      <c r="P56" s="792"/>
      <c r="Q56" s="792"/>
      <c r="R56" s="221"/>
      <c r="S56" s="132"/>
    </row>
    <row r="57" spans="1:19" s="554" customFormat="1" ht="13.5" customHeight="1" x14ac:dyDescent="0.2">
      <c r="A57" s="783"/>
      <c r="B57" s="783"/>
      <c r="C57" s="782"/>
      <c r="D57" s="656"/>
      <c r="E57" s="792"/>
      <c r="F57" s="792"/>
      <c r="G57" s="792"/>
      <c r="H57" s="792"/>
      <c r="I57" s="792"/>
      <c r="J57" s="792"/>
      <c r="K57" s="792"/>
      <c r="L57" s="792"/>
      <c r="M57" s="792"/>
      <c r="N57" s="792"/>
      <c r="O57" s="792"/>
      <c r="P57" s="792"/>
      <c r="Q57" s="792"/>
      <c r="R57" s="221"/>
      <c r="S57" s="132"/>
    </row>
    <row r="58" spans="1:19" s="834" customFormat="1" ht="13.5" customHeight="1" x14ac:dyDescent="0.15">
      <c r="A58" s="832"/>
      <c r="B58" s="832"/>
      <c r="C58" s="1480" t="s">
        <v>699</v>
      </c>
      <c r="D58" s="1480"/>
      <c r="E58" s="1480"/>
      <c r="F58" s="1480"/>
      <c r="G58" s="1480"/>
      <c r="H58" s="1480"/>
      <c r="I58" s="1480"/>
      <c r="J58" s="1480"/>
      <c r="K58" s="1480"/>
      <c r="L58" s="1480"/>
      <c r="M58" s="1480"/>
      <c r="N58" s="1480"/>
      <c r="O58" s="1480"/>
      <c r="P58" s="1480"/>
      <c r="Q58" s="1480"/>
      <c r="R58" s="833"/>
      <c r="S58" s="135"/>
    </row>
    <row r="59" spans="1:19" s="136" customFormat="1" ht="13.5" customHeight="1" x14ac:dyDescent="0.2">
      <c r="A59" s="832"/>
      <c r="B59" s="832"/>
      <c r="C59" s="1474" t="s">
        <v>700</v>
      </c>
      <c r="D59" s="1474"/>
      <c r="E59" s="1474"/>
      <c r="F59" s="1474"/>
      <c r="G59" s="1474"/>
      <c r="H59" s="1474"/>
      <c r="I59" s="1474"/>
      <c r="J59" s="1474"/>
      <c r="K59" s="1474"/>
      <c r="L59" s="1474"/>
      <c r="M59" s="1474"/>
      <c r="N59" s="1474"/>
      <c r="O59" s="1474"/>
      <c r="P59" s="1474"/>
      <c r="Q59" s="1474"/>
      <c r="R59" s="833"/>
      <c r="S59" s="135"/>
    </row>
    <row r="60" spans="1:19" s="375" customFormat="1" ht="13.5" customHeight="1" x14ac:dyDescent="0.2">
      <c r="A60" s="783"/>
      <c r="B60" s="783"/>
      <c r="C60" s="437" t="s">
        <v>416</v>
      </c>
      <c r="D60" s="396"/>
      <c r="E60" s="813"/>
      <c r="F60" s="813"/>
      <c r="G60" s="813"/>
      <c r="H60" s="813"/>
      <c r="I60" s="814" t="s">
        <v>133</v>
      </c>
      <c r="J60" s="815"/>
      <c r="K60" s="815"/>
      <c r="L60" s="815"/>
      <c r="M60" s="467"/>
      <c r="N60" s="532"/>
      <c r="O60" s="532"/>
      <c r="P60" s="532"/>
      <c r="Q60" s="532"/>
      <c r="R60" s="221"/>
    </row>
    <row r="61" spans="1:19" ht="13.5" customHeight="1" x14ac:dyDescent="0.2">
      <c r="A61" s="130"/>
      <c r="B61" s="132"/>
      <c r="C61" s="416"/>
      <c r="D61" s="132"/>
      <c r="E61" s="167"/>
      <c r="F61" s="1416">
        <v>43497</v>
      </c>
      <c r="G61" s="1416"/>
      <c r="H61" s="1416"/>
      <c r="I61" s="1416"/>
      <c r="J61" s="1416"/>
      <c r="K61" s="1416"/>
      <c r="L61" s="1416"/>
      <c r="M61" s="1416"/>
      <c r="N61" s="1416"/>
      <c r="O61" s="1416"/>
      <c r="P61" s="1416"/>
      <c r="Q61" s="1416"/>
      <c r="R61" s="365">
        <v>9</v>
      </c>
      <c r="S61" s="132"/>
    </row>
    <row r="62" spans="1:19" ht="15" customHeight="1" x14ac:dyDescent="0.2">
      <c r="B62" s="416"/>
    </row>
  </sheetData>
  <dataConsolidate/>
  <mergeCells count="16">
    <mergeCell ref="C6:Q6"/>
    <mergeCell ref="C11:D11"/>
    <mergeCell ref="C14:D14"/>
    <mergeCell ref="B1:D1"/>
    <mergeCell ref="C35:D35"/>
    <mergeCell ref="E8:P8"/>
    <mergeCell ref="C59:Q59"/>
    <mergeCell ref="F61:Q61"/>
    <mergeCell ref="C54:D54"/>
    <mergeCell ref="C55:D55"/>
    <mergeCell ref="C9:D9"/>
    <mergeCell ref="D51:G51"/>
    <mergeCell ref="C37:D37"/>
    <mergeCell ref="C40:D40"/>
    <mergeCell ref="C58:Q58"/>
    <mergeCell ref="D32:R32"/>
  </mergeCells>
  <conditionalFormatting sqref="E9:Q11 H35:Q37 E35:G35">
    <cfRule type="cellIs" dxfId="53" priority="4" operator="equal">
      <formula>"jan."</formula>
    </cfRule>
  </conditionalFormatting>
  <printOptions horizontalCentered="1"/>
  <pageMargins left="0" right="0" top="0.19685039370078741" bottom="0.19685039370078741" header="0" footer="0"/>
  <pageSetup paperSize="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9">
    <tabColor theme="5"/>
    <pageSetUpPr fitToPage="1"/>
  </sheetPr>
  <dimension ref="A1:S76"/>
  <sheetViews>
    <sheetView showRuler="0" zoomScaleNormal="100" workbookViewId="0"/>
  </sheetViews>
  <sheetFormatPr defaultRowHeight="12.75" x14ac:dyDescent="0.2"/>
  <cols>
    <col min="1" max="1" width="1" style="91" customWidth="1"/>
    <col min="2" max="2" width="2.5703125" style="91" customWidth="1"/>
    <col min="3" max="3" width="1" style="91" customWidth="1"/>
    <col min="4" max="4" width="30.42578125" style="91" customWidth="1"/>
    <col min="5" max="17" width="5" style="91" customWidth="1"/>
    <col min="18" max="18" width="2.5703125" style="91" customWidth="1"/>
    <col min="19" max="19" width="1" style="91" customWidth="1"/>
    <col min="20" max="16384" width="9.140625" style="91"/>
  </cols>
  <sheetData>
    <row r="1" spans="1:19" ht="13.5" customHeight="1" x14ac:dyDescent="0.2">
      <c r="A1" s="2"/>
      <c r="B1" s="4"/>
      <c r="C1" s="4"/>
      <c r="D1" s="1491" t="s">
        <v>312</v>
      </c>
      <c r="E1" s="1491"/>
      <c r="F1" s="1491"/>
      <c r="G1" s="1491"/>
      <c r="H1" s="1491"/>
      <c r="I1" s="1491"/>
      <c r="J1" s="1491"/>
      <c r="K1" s="1491"/>
      <c r="L1" s="1491"/>
      <c r="M1" s="1491"/>
      <c r="N1" s="1491"/>
      <c r="O1" s="1491"/>
      <c r="P1" s="1491"/>
      <c r="Q1" s="1491"/>
      <c r="R1" s="1491"/>
      <c r="S1" s="2"/>
    </row>
    <row r="2" spans="1:19" ht="6" customHeight="1" x14ac:dyDescent="0.2">
      <c r="A2" s="2"/>
      <c r="B2" s="1492"/>
      <c r="C2" s="1493"/>
      <c r="D2" s="1494"/>
      <c r="E2" s="4"/>
      <c r="F2" s="4"/>
      <c r="G2" s="4"/>
      <c r="H2" s="4"/>
      <c r="I2" s="4"/>
      <c r="J2" s="4"/>
      <c r="K2" s="4"/>
      <c r="L2" s="4"/>
      <c r="M2" s="4"/>
      <c r="N2" s="4"/>
      <c r="O2" s="4"/>
      <c r="P2" s="4"/>
      <c r="Q2" s="4"/>
      <c r="R2" s="4"/>
      <c r="S2" s="2"/>
    </row>
    <row r="3" spans="1:19" ht="13.5" customHeight="1" thickBot="1" x14ac:dyDescent="0.25">
      <c r="A3" s="2"/>
      <c r="B3" s="215"/>
      <c r="C3" s="4"/>
      <c r="D3" s="4"/>
      <c r="E3" s="649"/>
      <c r="F3" s="649"/>
      <c r="G3" s="649"/>
      <c r="H3" s="649"/>
      <c r="I3" s="498"/>
      <c r="J3" s="649"/>
      <c r="K3" s="649"/>
      <c r="L3" s="649"/>
      <c r="M3" s="649"/>
      <c r="N3" s="649"/>
      <c r="O3" s="649"/>
      <c r="P3" s="649"/>
      <c r="Q3" s="649" t="s">
        <v>72</v>
      </c>
      <c r="R3" s="4"/>
      <c r="S3" s="2"/>
    </row>
    <row r="4" spans="1:19" s="7" customFormat="1" ht="13.5" customHeight="1" thickBot="1" x14ac:dyDescent="0.25">
      <c r="A4" s="6"/>
      <c r="B4" s="214"/>
      <c r="C4" s="361" t="s">
        <v>211</v>
      </c>
      <c r="D4" s="499"/>
      <c r="E4" s="499"/>
      <c r="F4" s="499"/>
      <c r="G4" s="499"/>
      <c r="H4" s="499"/>
      <c r="I4" s="499"/>
      <c r="J4" s="499"/>
      <c r="K4" s="499"/>
      <c r="L4" s="499"/>
      <c r="M4" s="499"/>
      <c r="N4" s="499"/>
      <c r="O4" s="499"/>
      <c r="P4" s="499"/>
      <c r="Q4" s="500"/>
      <c r="R4" s="4"/>
      <c r="S4" s="6"/>
    </row>
    <row r="5" spans="1:19" ht="4.5" customHeight="1" x14ac:dyDescent="0.2">
      <c r="A5" s="2"/>
      <c r="B5" s="215"/>
      <c r="C5" s="1495" t="s">
        <v>77</v>
      </c>
      <c r="D5" s="1495"/>
      <c r="E5" s="1496"/>
      <c r="F5" s="1496"/>
      <c r="G5" s="1496"/>
      <c r="H5" s="1496"/>
      <c r="I5" s="1496"/>
      <c r="J5" s="1496"/>
      <c r="K5" s="1496"/>
      <c r="L5" s="1496"/>
      <c r="M5" s="1496"/>
      <c r="N5" s="1496"/>
      <c r="O5" s="976"/>
      <c r="P5" s="976"/>
      <c r="Q5" s="976"/>
      <c r="R5" s="4"/>
      <c r="S5" s="2"/>
    </row>
    <row r="6" spans="1:19" ht="12" customHeight="1" x14ac:dyDescent="0.2">
      <c r="A6" s="2"/>
      <c r="B6" s="215"/>
      <c r="C6" s="1495"/>
      <c r="D6" s="1495"/>
      <c r="E6" s="1497">
        <v>2018</v>
      </c>
      <c r="F6" s="1497"/>
      <c r="G6" s="1497"/>
      <c r="H6" s="1497"/>
      <c r="I6" s="1497"/>
      <c r="J6" s="1497"/>
      <c r="K6" s="1497"/>
      <c r="L6" s="1497"/>
      <c r="M6" s="1497"/>
      <c r="N6" s="1497"/>
      <c r="O6" s="1497"/>
      <c r="P6" s="1497"/>
      <c r="Q6" s="1364">
        <v>2019</v>
      </c>
      <c r="R6" s="4"/>
      <c r="S6" s="2"/>
    </row>
    <row r="7" spans="1:19" x14ac:dyDescent="0.2">
      <c r="A7" s="2"/>
      <c r="B7" s="215"/>
      <c r="C7" s="1021"/>
      <c r="D7" s="1021"/>
      <c r="E7" s="1289" t="s">
        <v>92</v>
      </c>
      <c r="F7" s="1289" t="s">
        <v>103</v>
      </c>
      <c r="G7" s="1289" t="s">
        <v>102</v>
      </c>
      <c r="H7" s="1289" t="s">
        <v>101</v>
      </c>
      <c r="I7" s="1289" t="s">
        <v>100</v>
      </c>
      <c r="J7" s="650" t="s">
        <v>99</v>
      </c>
      <c r="K7" s="650" t="s">
        <v>98</v>
      </c>
      <c r="L7" s="650" t="s">
        <v>97</v>
      </c>
      <c r="M7" s="650" t="s">
        <v>96</v>
      </c>
      <c r="N7" s="650" t="s">
        <v>95</v>
      </c>
      <c r="O7" s="650" t="s">
        <v>94</v>
      </c>
      <c r="P7" s="1022" t="s">
        <v>93</v>
      </c>
      <c r="Q7" s="1022" t="s">
        <v>92</v>
      </c>
      <c r="R7" s="976"/>
      <c r="S7" s="2"/>
    </row>
    <row r="8" spans="1:19" s="487" customFormat="1" ht="15" customHeight="1" x14ac:dyDescent="0.2">
      <c r="A8" s="90"/>
      <c r="B8" s="216"/>
      <c r="C8" s="1488" t="s">
        <v>67</v>
      </c>
      <c r="D8" s="1488"/>
      <c r="E8" s="501">
        <v>55455</v>
      </c>
      <c r="F8" s="501">
        <v>41216</v>
      </c>
      <c r="G8" s="501">
        <v>42650</v>
      </c>
      <c r="H8" s="501">
        <v>39933</v>
      </c>
      <c r="I8" s="501">
        <v>38521</v>
      </c>
      <c r="J8" s="501">
        <v>38662</v>
      </c>
      <c r="K8" s="501">
        <v>39896</v>
      </c>
      <c r="L8" s="501">
        <v>40869</v>
      </c>
      <c r="M8" s="501">
        <v>53881</v>
      </c>
      <c r="N8" s="501">
        <v>52693</v>
      </c>
      <c r="O8" s="501">
        <v>53806</v>
      </c>
      <c r="P8" s="501">
        <v>40791</v>
      </c>
      <c r="Q8" s="501">
        <v>54968</v>
      </c>
      <c r="R8" s="488"/>
      <c r="S8" s="90"/>
    </row>
    <row r="9" spans="1:19" s="496" customFormat="1" ht="11.25" customHeight="1" x14ac:dyDescent="0.2">
      <c r="A9" s="502"/>
      <c r="B9" s="503"/>
      <c r="C9" s="504"/>
      <c r="D9" s="427" t="s">
        <v>185</v>
      </c>
      <c r="E9" s="155">
        <v>19377</v>
      </c>
      <c r="F9" s="155">
        <v>14786</v>
      </c>
      <c r="G9" s="155">
        <v>15319</v>
      </c>
      <c r="H9" s="155">
        <v>14553</v>
      </c>
      <c r="I9" s="155">
        <v>14028</v>
      </c>
      <c r="J9" s="155">
        <v>14896</v>
      </c>
      <c r="K9" s="155">
        <v>14951</v>
      </c>
      <c r="L9" s="155">
        <v>15182</v>
      </c>
      <c r="M9" s="155">
        <v>21716</v>
      </c>
      <c r="N9" s="155">
        <v>18644</v>
      </c>
      <c r="O9" s="155">
        <v>16889</v>
      </c>
      <c r="P9" s="155">
        <v>14077</v>
      </c>
      <c r="Q9" s="1226">
        <v>19719</v>
      </c>
      <c r="R9" s="505"/>
      <c r="S9" s="502"/>
    </row>
    <row r="10" spans="1:19" s="496" customFormat="1" ht="11.25" customHeight="1" x14ac:dyDescent="0.2">
      <c r="A10" s="502"/>
      <c r="B10" s="503"/>
      <c r="C10" s="504"/>
      <c r="D10" s="427" t="s">
        <v>186</v>
      </c>
      <c r="E10" s="155">
        <v>11006</v>
      </c>
      <c r="F10" s="155">
        <v>7729</v>
      </c>
      <c r="G10" s="155">
        <v>8320</v>
      </c>
      <c r="H10" s="155">
        <v>8218</v>
      </c>
      <c r="I10" s="155">
        <v>7817</v>
      </c>
      <c r="J10" s="155">
        <v>7620</v>
      </c>
      <c r="K10" s="155">
        <v>8074</v>
      </c>
      <c r="L10" s="155">
        <v>8761</v>
      </c>
      <c r="M10" s="155">
        <v>11593</v>
      </c>
      <c r="N10" s="155">
        <v>10755</v>
      </c>
      <c r="O10" s="155">
        <v>9137</v>
      </c>
      <c r="P10" s="155">
        <v>8107</v>
      </c>
      <c r="Q10" s="1226">
        <v>8193</v>
      </c>
      <c r="R10" s="505"/>
      <c r="S10" s="502"/>
    </row>
    <row r="11" spans="1:19" s="496" customFormat="1" ht="11.25" customHeight="1" x14ac:dyDescent="0.2">
      <c r="A11" s="502"/>
      <c r="B11" s="503"/>
      <c r="C11" s="504"/>
      <c r="D11" s="427" t="s">
        <v>503</v>
      </c>
      <c r="E11" s="155">
        <v>14042</v>
      </c>
      <c r="F11" s="155">
        <v>11350</v>
      </c>
      <c r="G11" s="155">
        <v>11504</v>
      </c>
      <c r="H11" s="155">
        <v>10222</v>
      </c>
      <c r="I11" s="155">
        <v>10527</v>
      </c>
      <c r="J11" s="155">
        <v>10046</v>
      </c>
      <c r="K11" s="155">
        <v>10043</v>
      </c>
      <c r="L11" s="155">
        <v>10540</v>
      </c>
      <c r="M11" s="155">
        <v>11788</v>
      </c>
      <c r="N11" s="155">
        <v>12414</v>
      </c>
      <c r="O11" s="155">
        <v>11517</v>
      </c>
      <c r="P11" s="155">
        <v>8991</v>
      </c>
      <c r="Q11" s="1226">
        <v>17338</v>
      </c>
      <c r="R11" s="505"/>
      <c r="S11" s="502"/>
    </row>
    <row r="12" spans="1:19" s="496" customFormat="1" ht="11.25" customHeight="1" x14ac:dyDescent="0.2">
      <c r="A12" s="502"/>
      <c r="B12" s="503"/>
      <c r="C12" s="504"/>
      <c r="D12" s="427" t="s">
        <v>188</v>
      </c>
      <c r="E12" s="155">
        <v>4390</v>
      </c>
      <c r="F12" s="155">
        <v>3161</v>
      </c>
      <c r="G12" s="155">
        <v>3372</v>
      </c>
      <c r="H12" s="155">
        <v>3112</v>
      </c>
      <c r="I12" s="155">
        <v>2738</v>
      </c>
      <c r="J12" s="155">
        <v>2784</v>
      </c>
      <c r="K12" s="155">
        <v>3261</v>
      </c>
      <c r="L12" s="155">
        <v>3198</v>
      </c>
      <c r="M12" s="155">
        <v>3651</v>
      </c>
      <c r="N12" s="155">
        <v>4250</v>
      </c>
      <c r="O12" s="155">
        <v>4008</v>
      </c>
      <c r="P12" s="155">
        <v>3279</v>
      </c>
      <c r="Q12" s="1226">
        <v>2958</v>
      </c>
      <c r="R12" s="505"/>
      <c r="S12" s="502"/>
    </row>
    <row r="13" spans="1:19" s="496" customFormat="1" ht="11.25" customHeight="1" x14ac:dyDescent="0.2">
      <c r="A13" s="502"/>
      <c r="B13" s="503"/>
      <c r="C13" s="504"/>
      <c r="D13" s="427" t="s">
        <v>189</v>
      </c>
      <c r="E13" s="155">
        <v>3628</v>
      </c>
      <c r="F13" s="155">
        <v>2120</v>
      </c>
      <c r="G13" s="155">
        <v>1905</v>
      </c>
      <c r="H13" s="155">
        <v>1631</v>
      </c>
      <c r="I13" s="155">
        <v>1400</v>
      </c>
      <c r="J13" s="155">
        <v>1366</v>
      </c>
      <c r="K13" s="155">
        <v>1344</v>
      </c>
      <c r="L13" s="155">
        <v>1240</v>
      </c>
      <c r="M13" s="155">
        <v>2220</v>
      </c>
      <c r="N13" s="155">
        <v>3758</v>
      </c>
      <c r="O13" s="155">
        <v>9343</v>
      </c>
      <c r="P13" s="155">
        <v>4412</v>
      </c>
      <c r="Q13" s="1226">
        <v>3572</v>
      </c>
      <c r="R13" s="505"/>
      <c r="S13" s="502"/>
    </row>
    <row r="14" spans="1:19" s="496" customFormat="1" ht="11.25" customHeight="1" x14ac:dyDescent="0.2">
      <c r="A14" s="502"/>
      <c r="B14" s="503"/>
      <c r="C14" s="504"/>
      <c r="D14" s="427" t="s">
        <v>129</v>
      </c>
      <c r="E14" s="155">
        <v>1382</v>
      </c>
      <c r="F14" s="155">
        <v>915</v>
      </c>
      <c r="G14" s="155">
        <v>997</v>
      </c>
      <c r="H14" s="155">
        <v>1076</v>
      </c>
      <c r="I14" s="155">
        <v>886</v>
      </c>
      <c r="J14" s="155">
        <v>855</v>
      </c>
      <c r="K14" s="155">
        <v>971</v>
      </c>
      <c r="L14" s="155">
        <v>766</v>
      </c>
      <c r="M14" s="155">
        <v>1225</v>
      </c>
      <c r="N14" s="155">
        <v>1314</v>
      </c>
      <c r="O14" s="155">
        <v>1418</v>
      </c>
      <c r="P14" s="155">
        <v>1007</v>
      </c>
      <c r="Q14" s="1226">
        <v>1512</v>
      </c>
      <c r="R14" s="505"/>
      <c r="S14" s="502"/>
    </row>
    <row r="15" spans="1:19" s="496" customFormat="1" ht="11.25" customHeight="1" x14ac:dyDescent="0.2">
      <c r="A15" s="502"/>
      <c r="B15" s="503"/>
      <c r="C15" s="504"/>
      <c r="D15" s="427" t="s">
        <v>130</v>
      </c>
      <c r="E15" s="155">
        <v>1630</v>
      </c>
      <c r="F15" s="155">
        <v>1155</v>
      </c>
      <c r="G15" s="155">
        <v>1233</v>
      </c>
      <c r="H15" s="155">
        <v>1121</v>
      </c>
      <c r="I15" s="155">
        <v>1125</v>
      </c>
      <c r="J15" s="155">
        <v>1095</v>
      </c>
      <c r="K15" s="155">
        <v>1252</v>
      </c>
      <c r="L15" s="155">
        <v>1182</v>
      </c>
      <c r="M15" s="155">
        <v>1688</v>
      </c>
      <c r="N15" s="155">
        <v>1558</v>
      </c>
      <c r="O15" s="155">
        <v>1494</v>
      </c>
      <c r="P15" s="155">
        <v>918</v>
      </c>
      <c r="Q15" s="1226">
        <v>1676</v>
      </c>
      <c r="R15" s="505"/>
      <c r="S15" s="502"/>
    </row>
    <row r="16" spans="1:19" s="510" customFormat="1" ht="15" customHeight="1" x14ac:dyDescent="0.2">
      <c r="A16" s="506"/>
      <c r="B16" s="507"/>
      <c r="C16" s="1488" t="s">
        <v>283</v>
      </c>
      <c r="D16" s="1488"/>
      <c r="E16" s="508"/>
      <c r="F16" s="508"/>
      <c r="G16" s="508"/>
      <c r="H16" s="508"/>
      <c r="I16" s="508"/>
      <c r="J16" s="508"/>
      <c r="K16" s="508"/>
      <c r="L16" s="508"/>
      <c r="M16" s="508"/>
      <c r="N16" s="508"/>
      <c r="O16" s="508"/>
      <c r="P16" s="508"/>
      <c r="Q16" s="1227"/>
      <c r="R16" s="509"/>
      <c r="S16" s="506"/>
    </row>
    <row r="17" spans="1:19" s="496" customFormat="1" ht="12" customHeight="1" x14ac:dyDescent="0.2">
      <c r="A17" s="502"/>
      <c r="B17" s="503"/>
      <c r="C17" s="504"/>
      <c r="D17" s="92" t="s">
        <v>661</v>
      </c>
      <c r="E17" s="155">
        <v>6534</v>
      </c>
      <c r="F17" s="155">
        <v>5140</v>
      </c>
      <c r="G17" s="155">
        <v>5203</v>
      </c>
      <c r="H17" s="155">
        <v>4794</v>
      </c>
      <c r="I17" s="155">
        <v>4807</v>
      </c>
      <c r="J17" s="155">
        <v>4180</v>
      </c>
      <c r="K17" s="155">
        <v>4220</v>
      </c>
      <c r="L17" s="155">
        <v>4094</v>
      </c>
      <c r="M17" s="155">
        <v>5333</v>
      </c>
      <c r="N17" s="155">
        <v>6366</v>
      </c>
      <c r="O17" s="155">
        <v>5835</v>
      </c>
      <c r="P17" s="155">
        <v>3953</v>
      </c>
      <c r="Q17" s="1226" t="s">
        <v>382</v>
      </c>
      <c r="R17" s="505"/>
      <c r="S17" s="502"/>
    </row>
    <row r="18" spans="1:19" s="496" customFormat="1" ht="12" customHeight="1" x14ac:dyDescent="0.2">
      <c r="A18" s="502"/>
      <c r="B18" s="503"/>
      <c r="C18" s="504"/>
      <c r="D18" s="92" t="s">
        <v>662</v>
      </c>
      <c r="E18" s="155">
        <v>4561</v>
      </c>
      <c r="F18" s="155">
        <v>3527</v>
      </c>
      <c r="G18" s="155">
        <v>3620</v>
      </c>
      <c r="H18" s="155">
        <v>3399</v>
      </c>
      <c r="I18" s="155">
        <v>3356</v>
      </c>
      <c r="J18" s="155">
        <v>2894</v>
      </c>
      <c r="K18" s="155">
        <v>3150</v>
      </c>
      <c r="L18" s="155">
        <v>3500</v>
      </c>
      <c r="M18" s="155">
        <v>3618</v>
      </c>
      <c r="N18" s="155">
        <v>4245</v>
      </c>
      <c r="O18" s="155">
        <v>4148</v>
      </c>
      <c r="P18" s="155">
        <v>3639</v>
      </c>
      <c r="Q18" s="1226" t="s">
        <v>382</v>
      </c>
      <c r="R18" s="505"/>
      <c r="S18" s="502"/>
    </row>
    <row r="19" spans="1:19" s="496" customFormat="1" ht="12" customHeight="1" x14ac:dyDescent="0.2">
      <c r="A19" s="502"/>
      <c r="B19" s="503"/>
      <c r="C19" s="504"/>
      <c r="D19" s="92" t="s">
        <v>663</v>
      </c>
      <c r="E19" s="155">
        <v>3558</v>
      </c>
      <c r="F19" s="155">
        <v>2560</v>
      </c>
      <c r="G19" s="155">
        <v>2421</v>
      </c>
      <c r="H19" s="155">
        <v>2262</v>
      </c>
      <c r="I19" s="155">
        <v>2191</v>
      </c>
      <c r="J19" s="155">
        <v>2610</v>
      </c>
      <c r="K19" s="155">
        <v>1900</v>
      </c>
      <c r="L19" s="155">
        <v>1937</v>
      </c>
      <c r="M19" s="155">
        <v>2524</v>
      </c>
      <c r="N19" s="155">
        <v>3407</v>
      </c>
      <c r="O19" s="155">
        <v>5571</v>
      </c>
      <c r="P19" s="155">
        <v>3131</v>
      </c>
      <c r="Q19" s="1226" t="s">
        <v>382</v>
      </c>
      <c r="R19" s="505"/>
      <c r="S19" s="502"/>
    </row>
    <row r="20" spans="1:19" s="496" customFormat="1" ht="12" customHeight="1" x14ac:dyDescent="0.2">
      <c r="A20" s="502"/>
      <c r="B20" s="503"/>
      <c r="C20" s="504"/>
      <c r="D20" s="92" t="s">
        <v>664</v>
      </c>
      <c r="E20" s="155">
        <v>4008</v>
      </c>
      <c r="F20" s="155">
        <v>2920</v>
      </c>
      <c r="G20" s="155">
        <v>2919</v>
      </c>
      <c r="H20" s="155">
        <v>2916</v>
      </c>
      <c r="I20" s="155">
        <v>2814</v>
      </c>
      <c r="J20" s="155">
        <v>2775</v>
      </c>
      <c r="K20" s="155">
        <v>2594</v>
      </c>
      <c r="L20" s="155">
        <v>2166</v>
      </c>
      <c r="M20" s="155">
        <v>3050</v>
      </c>
      <c r="N20" s="155">
        <v>3930</v>
      </c>
      <c r="O20" s="155">
        <v>5010</v>
      </c>
      <c r="P20" s="155">
        <v>3001</v>
      </c>
      <c r="Q20" s="1226" t="s">
        <v>382</v>
      </c>
      <c r="R20" s="505"/>
      <c r="S20" s="502"/>
    </row>
    <row r="21" spans="1:19" s="496" customFormat="1" ht="11.25" customHeight="1" x14ac:dyDescent="0.2">
      <c r="A21" s="502"/>
      <c r="B21" s="503"/>
      <c r="C21" s="504"/>
      <c r="D21" s="92" t="s">
        <v>665</v>
      </c>
      <c r="E21" s="155">
        <v>2446</v>
      </c>
      <c r="F21" s="155">
        <v>1792</v>
      </c>
      <c r="G21" s="155">
        <v>1852</v>
      </c>
      <c r="H21" s="155">
        <v>1628</v>
      </c>
      <c r="I21" s="155">
        <v>1592</v>
      </c>
      <c r="J21" s="155">
        <v>1373</v>
      </c>
      <c r="K21" s="155">
        <v>1674</v>
      </c>
      <c r="L21" s="155">
        <v>1568</v>
      </c>
      <c r="M21" s="155">
        <v>1404</v>
      </c>
      <c r="N21" s="155">
        <v>1733</v>
      </c>
      <c r="O21" s="155">
        <v>1742</v>
      </c>
      <c r="P21" s="155">
        <v>2225</v>
      </c>
      <c r="Q21" s="1226" t="s">
        <v>382</v>
      </c>
      <c r="R21" s="505"/>
      <c r="S21" s="502"/>
    </row>
    <row r="22" spans="1:19" s="496" customFormat="1" ht="15" customHeight="1" x14ac:dyDescent="0.2">
      <c r="A22" s="502"/>
      <c r="B22" s="503"/>
      <c r="C22" s="1488" t="s">
        <v>212</v>
      </c>
      <c r="D22" s="1488"/>
      <c r="E22" s="501">
        <v>6233</v>
      </c>
      <c r="F22" s="501">
        <v>5015</v>
      </c>
      <c r="G22" s="501">
        <v>4901</v>
      </c>
      <c r="H22" s="501">
        <v>4624</v>
      </c>
      <c r="I22" s="501">
        <v>4686</v>
      </c>
      <c r="J22" s="501">
        <v>4082</v>
      </c>
      <c r="K22" s="501">
        <v>5118</v>
      </c>
      <c r="L22" s="501">
        <v>5772</v>
      </c>
      <c r="M22" s="501">
        <v>8717</v>
      </c>
      <c r="N22" s="501">
        <v>6830</v>
      </c>
      <c r="O22" s="501">
        <v>5186</v>
      </c>
      <c r="P22" s="501">
        <v>3590</v>
      </c>
      <c r="Q22" s="501" t="s">
        <v>382</v>
      </c>
      <c r="R22" s="505"/>
      <c r="S22" s="502"/>
    </row>
    <row r="23" spans="1:19" s="510" customFormat="1" ht="12" customHeight="1" x14ac:dyDescent="0.2">
      <c r="A23" s="506"/>
      <c r="B23" s="507"/>
      <c r="C23" s="1488" t="s">
        <v>284</v>
      </c>
      <c r="D23" s="1488"/>
      <c r="E23" s="501">
        <v>49222</v>
      </c>
      <c r="F23" s="501">
        <v>36201</v>
      </c>
      <c r="G23" s="501">
        <v>37749</v>
      </c>
      <c r="H23" s="501">
        <v>35309</v>
      </c>
      <c r="I23" s="501">
        <v>33835</v>
      </c>
      <c r="J23" s="501">
        <v>34580</v>
      </c>
      <c r="K23" s="501">
        <v>34778</v>
      </c>
      <c r="L23" s="501">
        <v>35097</v>
      </c>
      <c r="M23" s="501">
        <v>45164</v>
      </c>
      <c r="N23" s="501">
        <v>45863</v>
      </c>
      <c r="O23" s="501">
        <v>48620</v>
      </c>
      <c r="P23" s="501">
        <v>37201</v>
      </c>
      <c r="Q23" s="501" t="s">
        <v>382</v>
      </c>
      <c r="R23" s="511"/>
      <c r="S23" s="506"/>
    </row>
    <row r="24" spans="1:19" s="496" customFormat="1" ht="12.75" customHeight="1" x14ac:dyDescent="0.2">
      <c r="A24" s="502"/>
      <c r="B24" s="512"/>
      <c r="C24" s="504"/>
      <c r="D24" s="433" t="s">
        <v>332</v>
      </c>
      <c r="E24" s="155">
        <v>2183</v>
      </c>
      <c r="F24" s="155">
        <v>1542</v>
      </c>
      <c r="G24" s="155">
        <v>2182</v>
      </c>
      <c r="H24" s="155">
        <v>1629</v>
      </c>
      <c r="I24" s="155">
        <v>1177</v>
      </c>
      <c r="J24" s="155">
        <v>1349</v>
      </c>
      <c r="K24" s="155">
        <v>1640</v>
      </c>
      <c r="L24" s="155">
        <v>1456</v>
      </c>
      <c r="M24" s="155">
        <v>1439</v>
      </c>
      <c r="N24" s="155">
        <v>2712</v>
      </c>
      <c r="O24" s="155">
        <v>2559</v>
      </c>
      <c r="P24" s="155">
        <v>1644</v>
      </c>
      <c r="Q24" s="1226" t="s">
        <v>382</v>
      </c>
      <c r="R24" s="505"/>
      <c r="S24" s="502"/>
    </row>
    <row r="25" spans="1:19" s="496" customFormat="1" ht="11.25" customHeight="1" x14ac:dyDescent="0.2">
      <c r="A25" s="502"/>
      <c r="B25" s="512"/>
      <c r="C25" s="504"/>
      <c r="D25" s="433" t="s">
        <v>213</v>
      </c>
      <c r="E25" s="155">
        <v>10405</v>
      </c>
      <c r="F25" s="155">
        <v>7914</v>
      </c>
      <c r="G25" s="155">
        <v>8008</v>
      </c>
      <c r="H25" s="155">
        <v>7287</v>
      </c>
      <c r="I25" s="155">
        <v>7002</v>
      </c>
      <c r="J25" s="155">
        <v>6272</v>
      </c>
      <c r="K25" s="155">
        <v>6674</v>
      </c>
      <c r="L25" s="155">
        <v>6375</v>
      </c>
      <c r="M25" s="155">
        <v>7653</v>
      </c>
      <c r="N25" s="155">
        <v>8763</v>
      </c>
      <c r="O25" s="155">
        <v>7896</v>
      </c>
      <c r="P25" s="155">
        <v>7426</v>
      </c>
      <c r="Q25" s="1226" t="s">
        <v>382</v>
      </c>
      <c r="R25" s="505"/>
      <c r="S25" s="502"/>
    </row>
    <row r="26" spans="1:19" s="496" customFormat="1" ht="11.25" customHeight="1" x14ac:dyDescent="0.2">
      <c r="A26" s="502"/>
      <c r="B26" s="512"/>
      <c r="C26" s="504"/>
      <c r="D26" s="433" t="s">
        <v>161</v>
      </c>
      <c r="E26" s="155">
        <v>36415</v>
      </c>
      <c r="F26" s="155">
        <v>26555</v>
      </c>
      <c r="G26" s="155">
        <v>27372</v>
      </c>
      <c r="H26" s="155">
        <v>26248</v>
      </c>
      <c r="I26" s="155">
        <v>25507</v>
      </c>
      <c r="J26" s="155">
        <v>26827</v>
      </c>
      <c r="K26" s="155">
        <v>26361</v>
      </c>
      <c r="L26" s="155">
        <v>27159</v>
      </c>
      <c r="M26" s="155">
        <v>35849</v>
      </c>
      <c r="N26" s="155">
        <v>34179</v>
      </c>
      <c r="O26" s="155">
        <v>37947</v>
      </c>
      <c r="P26" s="155">
        <v>27983</v>
      </c>
      <c r="Q26" s="1226" t="s">
        <v>382</v>
      </c>
      <c r="R26" s="505"/>
      <c r="S26" s="502"/>
    </row>
    <row r="27" spans="1:19" s="496" customFormat="1" ht="11.25" customHeight="1" x14ac:dyDescent="0.2">
      <c r="A27" s="502"/>
      <c r="B27" s="512"/>
      <c r="C27" s="504"/>
      <c r="D27" s="433" t="s">
        <v>214</v>
      </c>
      <c r="E27" s="155">
        <v>219</v>
      </c>
      <c r="F27" s="155">
        <v>190</v>
      </c>
      <c r="G27" s="155">
        <v>187</v>
      </c>
      <c r="H27" s="155">
        <v>145</v>
      </c>
      <c r="I27" s="155">
        <v>149</v>
      </c>
      <c r="J27" s="155">
        <v>132</v>
      </c>
      <c r="K27" s="155">
        <v>103</v>
      </c>
      <c r="L27" s="155">
        <v>107</v>
      </c>
      <c r="M27" s="155">
        <v>222</v>
      </c>
      <c r="N27" s="155">
        <v>209</v>
      </c>
      <c r="O27" s="155">
        <v>218</v>
      </c>
      <c r="P27" s="155">
        <v>148</v>
      </c>
      <c r="Q27" s="1226" t="s">
        <v>382</v>
      </c>
      <c r="R27" s="505"/>
      <c r="S27" s="502"/>
    </row>
    <row r="28" spans="1:19" ht="10.5" customHeight="1" thickBot="1" x14ac:dyDescent="0.25">
      <c r="A28" s="2"/>
      <c r="B28" s="215"/>
      <c r="C28" s="513"/>
      <c r="D28" s="13"/>
      <c r="E28" s="649"/>
      <c r="F28" s="649"/>
      <c r="G28" s="649"/>
      <c r="H28" s="649"/>
      <c r="I28" s="497"/>
      <c r="J28" s="497"/>
      <c r="K28" s="497"/>
      <c r="L28" s="497"/>
      <c r="M28" s="497"/>
      <c r="N28" s="497"/>
      <c r="O28" s="497"/>
      <c r="P28" s="497"/>
      <c r="Q28" s="1228"/>
      <c r="R28" s="976"/>
      <c r="S28" s="2"/>
    </row>
    <row r="29" spans="1:19" ht="13.5" customHeight="1" thickBot="1" x14ac:dyDescent="0.25">
      <c r="A29" s="2"/>
      <c r="B29" s="215"/>
      <c r="C29" s="361" t="s">
        <v>215</v>
      </c>
      <c r="D29" s="499"/>
      <c r="E29" s="515"/>
      <c r="F29" s="515"/>
      <c r="G29" s="515"/>
      <c r="H29" s="515"/>
      <c r="I29" s="515"/>
      <c r="J29" s="515"/>
      <c r="K29" s="515"/>
      <c r="L29" s="515"/>
      <c r="M29" s="515"/>
      <c r="N29" s="515"/>
      <c r="O29" s="515"/>
      <c r="P29" s="515"/>
      <c r="Q29" s="1229"/>
      <c r="R29" s="976"/>
      <c r="S29" s="2"/>
    </row>
    <row r="30" spans="1:19" ht="9.75" customHeight="1" x14ac:dyDescent="0.2">
      <c r="A30" s="2"/>
      <c r="B30" s="215"/>
      <c r="C30" s="567" t="s">
        <v>77</v>
      </c>
      <c r="D30" s="13"/>
      <c r="E30" s="514"/>
      <c r="F30" s="514"/>
      <c r="G30" s="514"/>
      <c r="H30" s="514"/>
      <c r="I30" s="514"/>
      <c r="J30" s="514"/>
      <c r="K30" s="514"/>
      <c r="L30" s="514"/>
      <c r="M30" s="514"/>
      <c r="N30" s="514"/>
      <c r="O30" s="514"/>
      <c r="P30" s="516"/>
      <c r="Q30" s="516"/>
      <c r="R30" s="976"/>
      <c r="S30" s="2"/>
    </row>
    <row r="31" spans="1:19" ht="15" customHeight="1" x14ac:dyDescent="0.2">
      <c r="A31" s="2"/>
      <c r="B31" s="215"/>
      <c r="C31" s="1488" t="s">
        <v>67</v>
      </c>
      <c r="D31" s="1488"/>
      <c r="E31" s="501">
        <v>13298</v>
      </c>
      <c r="F31" s="501">
        <v>10877</v>
      </c>
      <c r="G31" s="501">
        <v>15030</v>
      </c>
      <c r="H31" s="501">
        <v>10983</v>
      </c>
      <c r="I31" s="501">
        <v>12857</v>
      </c>
      <c r="J31" s="501">
        <v>12393</v>
      </c>
      <c r="K31" s="501">
        <v>9880</v>
      </c>
      <c r="L31" s="501">
        <v>10411</v>
      </c>
      <c r="M31" s="501">
        <v>12064</v>
      </c>
      <c r="N31" s="501">
        <v>12833</v>
      </c>
      <c r="O31" s="501">
        <v>9409</v>
      </c>
      <c r="P31" s="501">
        <v>6171</v>
      </c>
      <c r="Q31" s="501">
        <v>12515</v>
      </c>
      <c r="R31" s="976"/>
      <c r="S31" s="2"/>
    </row>
    <row r="32" spans="1:19" ht="12" customHeight="1" x14ac:dyDescent="0.2">
      <c r="A32" s="2"/>
      <c r="B32" s="215"/>
      <c r="C32" s="438"/>
      <c r="D32" s="427" t="s">
        <v>185</v>
      </c>
      <c r="E32" s="155">
        <v>3621</v>
      </c>
      <c r="F32" s="155">
        <v>2822</v>
      </c>
      <c r="G32" s="155">
        <v>4105</v>
      </c>
      <c r="H32" s="155">
        <v>2717</v>
      </c>
      <c r="I32" s="155">
        <v>3370</v>
      </c>
      <c r="J32" s="155">
        <v>3543</v>
      </c>
      <c r="K32" s="155">
        <v>2646</v>
      </c>
      <c r="L32" s="155">
        <v>2219</v>
      </c>
      <c r="M32" s="155">
        <v>3884</v>
      </c>
      <c r="N32" s="155">
        <v>3621</v>
      </c>
      <c r="O32" s="155">
        <v>2383</v>
      </c>
      <c r="P32" s="155">
        <v>1542</v>
      </c>
      <c r="Q32" s="1226">
        <v>3628</v>
      </c>
      <c r="R32" s="976"/>
      <c r="S32" s="2"/>
    </row>
    <row r="33" spans="1:19" ht="12" customHeight="1" x14ac:dyDescent="0.2">
      <c r="A33" s="2"/>
      <c r="B33" s="215"/>
      <c r="C33" s="438"/>
      <c r="D33" s="427" t="s">
        <v>186</v>
      </c>
      <c r="E33" s="155">
        <v>4618</v>
      </c>
      <c r="F33" s="155">
        <v>3511</v>
      </c>
      <c r="G33" s="155">
        <v>4603</v>
      </c>
      <c r="H33" s="155">
        <v>3650</v>
      </c>
      <c r="I33" s="155">
        <v>4266</v>
      </c>
      <c r="J33" s="155">
        <v>4062</v>
      </c>
      <c r="K33" s="155">
        <v>3244</v>
      </c>
      <c r="L33" s="155">
        <v>4328</v>
      </c>
      <c r="M33" s="155">
        <v>4322</v>
      </c>
      <c r="N33" s="155">
        <v>4562</v>
      </c>
      <c r="O33" s="155">
        <v>3249</v>
      </c>
      <c r="P33" s="155">
        <v>2295</v>
      </c>
      <c r="Q33" s="1226">
        <v>3213</v>
      </c>
      <c r="R33" s="976"/>
      <c r="S33" s="2"/>
    </row>
    <row r="34" spans="1:19" ht="12" customHeight="1" x14ac:dyDescent="0.2">
      <c r="A34" s="2"/>
      <c r="B34" s="215"/>
      <c r="C34" s="438"/>
      <c r="D34" s="427" t="s">
        <v>503</v>
      </c>
      <c r="E34" s="155">
        <v>2044</v>
      </c>
      <c r="F34" s="155">
        <v>1510</v>
      </c>
      <c r="G34" s="155">
        <v>2366</v>
      </c>
      <c r="H34" s="155">
        <v>1532</v>
      </c>
      <c r="I34" s="155">
        <v>1922</v>
      </c>
      <c r="J34" s="155">
        <v>2357</v>
      </c>
      <c r="K34" s="155">
        <v>2230</v>
      </c>
      <c r="L34" s="155">
        <v>1984</v>
      </c>
      <c r="M34" s="155">
        <v>2208</v>
      </c>
      <c r="N34" s="155">
        <v>2609</v>
      </c>
      <c r="O34" s="155">
        <v>2003</v>
      </c>
      <c r="P34" s="155">
        <v>1417</v>
      </c>
      <c r="Q34" s="1226">
        <v>3600</v>
      </c>
      <c r="R34" s="976"/>
      <c r="S34" s="2"/>
    </row>
    <row r="35" spans="1:19" ht="12" customHeight="1" x14ac:dyDescent="0.2">
      <c r="A35" s="2"/>
      <c r="B35" s="215"/>
      <c r="C35" s="438"/>
      <c r="D35" s="427" t="s">
        <v>188</v>
      </c>
      <c r="E35" s="155">
        <v>1715</v>
      </c>
      <c r="F35" s="155">
        <v>1076</v>
      </c>
      <c r="G35" s="155">
        <v>1446</v>
      </c>
      <c r="H35" s="155">
        <v>1241</v>
      </c>
      <c r="I35" s="155">
        <v>1592</v>
      </c>
      <c r="J35" s="155">
        <v>1221</v>
      </c>
      <c r="K35" s="155">
        <v>789</v>
      </c>
      <c r="L35" s="155">
        <v>1140</v>
      </c>
      <c r="M35" s="155">
        <v>928</v>
      </c>
      <c r="N35" s="155">
        <v>1080</v>
      </c>
      <c r="O35" s="155">
        <v>1027</v>
      </c>
      <c r="P35" s="155">
        <v>514</v>
      </c>
      <c r="Q35" s="1226">
        <v>945</v>
      </c>
      <c r="R35" s="976"/>
      <c r="S35" s="2"/>
    </row>
    <row r="36" spans="1:19" ht="12" customHeight="1" x14ac:dyDescent="0.2">
      <c r="A36" s="2"/>
      <c r="B36" s="215"/>
      <c r="C36" s="438"/>
      <c r="D36" s="427" t="s">
        <v>189</v>
      </c>
      <c r="E36" s="155">
        <v>806</v>
      </c>
      <c r="F36" s="155">
        <v>1587</v>
      </c>
      <c r="G36" s="155">
        <v>2009</v>
      </c>
      <c r="H36" s="155">
        <v>1319</v>
      </c>
      <c r="I36" s="155">
        <v>1151</v>
      </c>
      <c r="J36" s="155">
        <v>661</v>
      </c>
      <c r="K36" s="155">
        <v>447</v>
      </c>
      <c r="L36" s="155">
        <v>291</v>
      </c>
      <c r="M36" s="155">
        <v>368</v>
      </c>
      <c r="N36" s="155">
        <v>346</v>
      </c>
      <c r="O36" s="155">
        <v>377</v>
      </c>
      <c r="P36" s="155">
        <v>157</v>
      </c>
      <c r="Q36" s="1226">
        <v>701</v>
      </c>
      <c r="R36" s="976"/>
      <c r="S36" s="2"/>
    </row>
    <row r="37" spans="1:19" ht="12" customHeight="1" x14ac:dyDescent="0.2">
      <c r="A37" s="2"/>
      <c r="B37" s="215"/>
      <c r="C37" s="438"/>
      <c r="D37" s="427" t="s">
        <v>129</v>
      </c>
      <c r="E37" s="155">
        <v>200</v>
      </c>
      <c r="F37" s="155">
        <v>148</v>
      </c>
      <c r="G37" s="155">
        <v>236</v>
      </c>
      <c r="H37" s="155">
        <v>259</v>
      </c>
      <c r="I37" s="155">
        <v>246</v>
      </c>
      <c r="J37" s="155">
        <v>234</v>
      </c>
      <c r="K37" s="155">
        <v>262</v>
      </c>
      <c r="L37" s="155">
        <v>215</v>
      </c>
      <c r="M37" s="155">
        <v>167</v>
      </c>
      <c r="N37" s="155">
        <v>300</v>
      </c>
      <c r="O37" s="155">
        <v>148</v>
      </c>
      <c r="P37" s="155">
        <v>123</v>
      </c>
      <c r="Q37" s="1226">
        <v>183</v>
      </c>
      <c r="R37" s="976"/>
      <c r="S37" s="2"/>
    </row>
    <row r="38" spans="1:19" ht="12" customHeight="1" x14ac:dyDescent="0.2">
      <c r="A38" s="2"/>
      <c r="B38" s="215"/>
      <c r="C38" s="438"/>
      <c r="D38" s="427" t="s">
        <v>130</v>
      </c>
      <c r="E38" s="155">
        <v>294</v>
      </c>
      <c r="F38" s="155">
        <v>223</v>
      </c>
      <c r="G38" s="155">
        <v>265</v>
      </c>
      <c r="H38" s="155">
        <v>265</v>
      </c>
      <c r="I38" s="155">
        <v>310</v>
      </c>
      <c r="J38" s="155">
        <v>315</v>
      </c>
      <c r="K38" s="155">
        <v>262</v>
      </c>
      <c r="L38" s="155">
        <v>234</v>
      </c>
      <c r="M38" s="155">
        <v>187</v>
      </c>
      <c r="N38" s="155">
        <v>315</v>
      </c>
      <c r="O38" s="155">
        <v>222</v>
      </c>
      <c r="P38" s="155">
        <v>123</v>
      </c>
      <c r="Q38" s="1226">
        <v>245</v>
      </c>
      <c r="R38" s="976"/>
      <c r="S38" s="2"/>
    </row>
    <row r="39" spans="1:19" ht="15" customHeight="1" x14ac:dyDescent="0.2">
      <c r="A39" s="2"/>
      <c r="B39" s="215"/>
      <c r="C39" s="438"/>
      <c r="D39" s="433" t="s">
        <v>332</v>
      </c>
      <c r="E39" s="155">
        <v>1086</v>
      </c>
      <c r="F39" s="155">
        <v>519</v>
      </c>
      <c r="G39" s="155">
        <v>658</v>
      </c>
      <c r="H39" s="155">
        <v>843</v>
      </c>
      <c r="I39" s="155">
        <v>964</v>
      </c>
      <c r="J39" s="155">
        <v>442</v>
      </c>
      <c r="K39" s="155">
        <v>295</v>
      </c>
      <c r="L39" s="155">
        <v>374</v>
      </c>
      <c r="M39" s="155">
        <v>325</v>
      </c>
      <c r="N39" s="155">
        <v>462</v>
      </c>
      <c r="O39" s="155">
        <v>598</v>
      </c>
      <c r="P39" s="155">
        <v>173</v>
      </c>
      <c r="Q39" s="1226" t="s">
        <v>382</v>
      </c>
      <c r="R39" s="976"/>
      <c r="S39" s="2"/>
    </row>
    <row r="40" spans="1:19" ht="12" customHeight="1" x14ac:dyDescent="0.2">
      <c r="A40" s="2"/>
      <c r="B40" s="215"/>
      <c r="C40" s="438"/>
      <c r="D40" s="433" t="s">
        <v>213</v>
      </c>
      <c r="E40" s="155">
        <v>3694</v>
      </c>
      <c r="F40" s="155">
        <v>2946</v>
      </c>
      <c r="G40" s="155">
        <v>4005</v>
      </c>
      <c r="H40" s="155">
        <v>2729</v>
      </c>
      <c r="I40" s="155">
        <v>3306</v>
      </c>
      <c r="J40" s="155">
        <v>3287</v>
      </c>
      <c r="K40" s="155">
        <v>2776</v>
      </c>
      <c r="L40" s="155">
        <v>2227</v>
      </c>
      <c r="M40" s="155">
        <v>3133</v>
      </c>
      <c r="N40" s="155">
        <v>3906</v>
      </c>
      <c r="O40" s="155">
        <v>2578</v>
      </c>
      <c r="P40" s="155">
        <v>1541</v>
      </c>
      <c r="Q40" s="1226" t="s">
        <v>382</v>
      </c>
      <c r="R40" s="976"/>
      <c r="S40" s="2"/>
    </row>
    <row r="41" spans="1:19" ht="12" customHeight="1" x14ac:dyDescent="0.2">
      <c r="A41" s="2"/>
      <c r="B41" s="215"/>
      <c r="C41" s="438"/>
      <c r="D41" s="433" t="s">
        <v>161</v>
      </c>
      <c r="E41" s="155">
        <v>8518</v>
      </c>
      <c r="F41" s="155">
        <v>7412</v>
      </c>
      <c r="G41" s="155">
        <v>10366</v>
      </c>
      <c r="H41" s="155">
        <v>7411</v>
      </c>
      <c r="I41" s="155">
        <v>8587</v>
      </c>
      <c r="J41" s="155">
        <v>8664</v>
      </c>
      <c r="K41" s="155">
        <v>6809</v>
      </c>
      <c r="L41" s="155">
        <v>7810</v>
      </c>
      <c r="M41" s="155">
        <v>8606</v>
      </c>
      <c r="N41" s="155">
        <v>8465</v>
      </c>
      <c r="O41" s="155">
        <v>6233</v>
      </c>
      <c r="P41" s="155">
        <v>4457</v>
      </c>
      <c r="Q41" s="1226" t="s">
        <v>382</v>
      </c>
      <c r="R41" s="976"/>
      <c r="S41" s="2"/>
    </row>
    <row r="42" spans="1:19" ht="11.25" customHeight="1" x14ac:dyDescent="0.2">
      <c r="A42" s="2"/>
      <c r="B42" s="215"/>
      <c r="C42" s="438"/>
      <c r="D42" s="433" t="s">
        <v>214</v>
      </c>
      <c r="E42" s="694">
        <v>0</v>
      </c>
      <c r="F42" s="694">
        <v>0</v>
      </c>
      <c r="G42" s="694">
        <v>1</v>
      </c>
      <c r="H42" s="694">
        <v>0</v>
      </c>
      <c r="I42" s="694">
        <v>0</v>
      </c>
      <c r="J42" s="694">
        <v>0</v>
      </c>
      <c r="K42" s="694">
        <v>0</v>
      </c>
      <c r="L42" s="694">
        <v>0</v>
      </c>
      <c r="M42" s="694">
        <v>0</v>
      </c>
      <c r="N42" s="694">
        <v>0</v>
      </c>
      <c r="O42" s="694">
        <v>0</v>
      </c>
      <c r="P42" s="694">
        <v>0</v>
      </c>
      <c r="Q42" s="1230" t="s">
        <v>382</v>
      </c>
      <c r="R42" s="976"/>
      <c r="S42" s="2"/>
    </row>
    <row r="43" spans="1:19" ht="15" customHeight="1" x14ac:dyDescent="0.2">
      <c r="A43" s="2"/>
      <c r="B43" s="215"/>
      <c r="C43" s="1019" t="s">
        <v>285</v>
      </c>
      <c r="D43" s="1019"/>
      <c r="E43" s="146"/>
      <c r="F43" s="155"/>
      <c r="G43" s="155"/>
      <c r="H43" s="155"/>
      <c r="I43" s="155"/>
      <c r="J43" s="155"/>
      <c r="K43" s="155"/>
      <c r="L43" s="155"/>
      <c r="M43" s="155"/>
      <c r="N43" s="155"/>
      <c r="O43" s="155"/>
      <c r="P43" s="155"/>
      <c r="Q43" s="1226"/>
      <c r="R43" s="976"/>
      <c r="S43" s="2"/>
    </row>
    <row r="44" spans="1:19" ht="12" customHeight="1" x14ac:dyDescent="0.2">
      <c r="A44" s="2"/>
      <c r="B44" s="215"/>
      <c r="C44" s="438"/>
      <c r="D44" s="657" t="s">
        <v>662</v>
      </c>
      <c r="E44" s="155">
        <v>2239</v>
      </c>
      <c r="F44" s="155">
        <v>1511</v>
      </c>
      <c r="G44" s="155">
        <v>1717</v>
      </c>
      <c r="H44" s="155">
        <v>1504</v>
      </c>
      <c r="I44" s="155">
        <v>1895</v>
      </c>
      <c r="J44" s="155">
        <v>1644</v>
      </c>
      <c r="K44" s="155">
        <v>1408</v>
      </c>
      <c r="L44" s="155">
        <v>2373</v>
      </c>
      <c r="M44" s="155">
        <v>1716</v>
      </c>
      <c r="N44" s="155">
        <v>1827</v>
      </c>
      <c r="O44" s="155">
        <v>1490</v>
      </c>
      <c r="P44" s="155">
        <v>1023</v>
      </c>
      <c r="Q44" s="1226" t="s">
        <v>382</v>
      </c>
      <c r="R44" s="976"/>
      <c r="S44" s="2"/>
    </row>
    <row r="45" spans="1:19" ht="12" customHeight="1" x14ac:dyDescent="0.2">
      <c r="A45" s="2"/>
      <c r="B45" s="215"/>
      <c r="C45" s="438"/>
      <c r="D45" s="657" t="s">
        <v>661</v>
      </c>
      <c r="E45" s="155">
        <v>594</v>
      </c>
      <c r="F45" s="155">
        <v>609</v>
      </c>
      <c r="G45" s="155">
        <v>921</v>
      </c>
      <c r="H45" s="155">
        <v>665</v>
      </c>
      <c r="I45" s="155">
        <v>1000</v>
      </c>
      <c r="J45" s="155">
        <v>928</v>
      </c>
      <c r="K45" s="155">
        <v>710</v>
      </c>
      <c r="L45" s="155">
        <v>685</v>
      </c>
      <c r="M45" s="155">
        <v>728</v>
      </c>
      <c r="N45" s="155">
        <v>779</v>
      </c>
      <c r="O45" s="155">
        <v>693</v>
      </c>
      <c r="P45" s="155">
        <v>490</v>
      </c>
      <c r="Q45" s="1226" t="s">
        <v>382</v>
      </c>
      <c r="R45" s="976"/>
      <c r="S45" s="2"/>
    </row>
    <row r="46" spans="1:19" ht="12" customHeight="1" x14ac:dyDescent="0.2">
      <c r="A46" s="2"/>
      <c r="B46" s="215"/>
      <c r="C46" s="438"/>
      <c r="D46" s="657" t="s">
        <v>663</v>
      </c>
      <c r="E46" s="155">
        <v>819</v>
      </c>
      <c r="F46" s="155">
        <v>1126</v>
      </c>
      <c r="G46" s="155">
        <v>1525</v>
      </c>
      <c r="H46" s="155">
        <v>1077</v>
      </c>
      <c r="I46" s="155">
        <v>1069</v>
      </c>
      <c r="J46" s="155">
        <v>1071</v>
      </c>
      <c r="K46" s="155">
        <v>656</v>
      </c>
      <c r="L46" s="155">
        <v>614</v>
      </c>
      <c r="M46" s="155">
        <v>959</v>
      </c>
      <c r="N46" s="155">
        <v>970</v>
      </c>
      <c r="O46" s="155">
        <v>622</v>
      </c>
      <c r="P46" s="155">
        <v>366</v>
      </c>
      <c r="Q46" s="1226" t="s">
        <v>382</v>
      </c>
      <c r="R46" s="976"/>
      <c r="S46" s="2"/>
    </row>
    <row r="47" spans="1:19" ht="12" customHeight="1" x14ac:dyDescent="0.2">
      <c r="A47" s="2"/>
      <c r="B47" s="215"/>
      <c r="C47" s="438"/>
      <c r="D47" s="657" t="s">
        <v>665</v>
      </c>
      <c r="E47" s="155">
        <v>989</v>
      </c>
      <c r="F47" s="155">
        <v>647</v>
      </c>
      <c r="G47" s="155">
        <v>818</v>
      </c>
      <c r="H47" s="155">
        <v>647</v>
      </c>
      <c r="I47" s="155">
        <v>736</v>
      </c>
      <c r="J47" s="155">
        <v>593</v>
      </c>
      <c r="K47" s="155">
        <v>742</v>
      </c>
      <c r="L47" s="155">
        <v>464</v>
      </c>
      <c r="M47" s="155">
        <v>690</v>
      </c>
      <c r="N47" s="155">
        <v>743</v>
      </c>
      <c r="O47" s="155">
        <v>512</v>
      </c>
      <c r="P47" s="155">
        <v>362</v>
      </c>
      <c r="Q47" s="1226" t="s">
        <v>382</v>
      </c>
      <c r="R47" s="976"/>
      <c r="S47" s="2"/>
    </row>
    <row r="48" spans="1:19" ht="12" customHeight="1" x14ac:dyDescent="0.2">
      <c r="A48" s="2"/>
      <c r="B48" s="215"/>
      <c r="C48" s="438"/>
      <c r="D48" s="657" t="s">
        <v>666</v>
      </c>
      <c r="E48" s="155">
        <v>533</v>
      </c>
      <c r="F48" s="155">
        <v>453</v>
      </c>
      <c r="G48" s="155">
        <v>540</v>
      </c>
      <c r="H48" s="155">
        <v>448</v>
      </c>
      <c r="I48" s="155">
        <v>483</v>
      </c>
      <c r="J48" s="155">
        <v>467</v>
      </c>
      <c r="K48" s="155">
        <v>388</v>
      </c>
      <c r="L48" s="155">
        <v>381</v>
      </c>
      <c r="M48" s="155">
        <v>294</v>
      </c>
      <c r="N48" s="155">
        <v>459</v>
      </c>
      <c r="O48" s="155">
        <v>327</v>
      </c>
      <c r="P48" s="155">
        <v>328</v>
      </c>
      <c r="Q48" s="1226" t="s">
        <v>382</v>
      </c>
      <c r="R48" s="976"/>
      <c r="S48" s="2"/>
    </row>
    <row r="49" spans="1:19" ht="15" customHeight="1" x14ac:dyDescent="0.2">
      <c r="A49" s="2"/>
      <c r="B49" s="215"/>
      <c r="C49" s="1488" t="s">
        <v>216</v>
      </c>
      <c r="D49" s="1488"/>
      <c r="E49" s="436">
        <v>23.979803444234062</v>
      </c>
      <c r="F49" s="436">
        <v>26.390236801242235</v>
      </c>
      <c r="G49" s="436">
        <v>35.240328253223922</v>
      </c>
      <c r="H49" s="436">
        <v>27.503568477199309</v>
      </c>
      <c r="I49" s="436">
        <v>33.376599776745152</v>
      </c>
      <c r="J49" s="436">
        <v>32.054730743365582</v>
      </c>
      <c r="K49" s="436">
        <v>24.764387407258873</v>
      </c>
      <c r="L49" s="436">
        <v>25.474075705302308</v>
      </c>
      <c r="M49" s="436">
        <v>22.390081847033276</v>
      </c>
      <c r="N49" s="436">
        <v>24.354278556924069</v>
      </c>
      <c r="O49" s="436">
        <v>17.486897372040293</v>
      </c>
      <c r="P49" s="436">
        <v>15.128337133191144</v>
      </c>
      <c r="Q49" s="436">
        <v>22.767792169989811</v>
      </c>
      <c r="R49" s="976"/>
      <c r="S49" s="2"/>
    </row>
    <row r="50" spans="1:19" ht="11.25" customHeight="1" thickBot="1" x14ac:dyDescent="0.25">
      <c r="A50" s="2"/>
      <c r="B50" s="215"/>
      <c r="C50" s="517"/>
      <c r="D50" s="1020"/>
      <c r="E50" s="649"/>
      <c r="F50" s="649"/>
      <c r="G50" s="649"/>
      <c r="H50" s="649"/>
      <c r="I50" s="649"/>
      <c r="J50" s="649"/>
      <c r="K50" s="649"/>
      <c r="L50" s="649"/>
      <c r="M50" s="649"/>
      <c r="N50" s="649"/>
      <c r="O50" s="649"/>
      <c r="P50" s="497"/>
      <c r="Q50" s="1228"/>
      <c r="R50" s="976"/>
      <c r="S50" s="2"/>
    </row>
    <row r="51" spans="1:19" s="7" customFormat="1" ht="13.5" customHeight="1" thickBot="1" x14ac:dyDescent="0.25">
      <c r="A51" s="6"/>
      <c r="B51" s="214"/>
      <c r="C51" s="361" t="s">
        <v>217</v>
      </c>
      <c r="D51" s="499"/>
      <c r="E51" s="515"/>
      <c r="F51" s="515"/>
      <c r="G51" s="515"/>
      <c r="H51" s="515"/>
      <c r="I51" s="515"/>
      <c r="J51" s="515"/>
      <c r="K51" s="515"/>
      <c r="L51" s="515"/>
      <c r="M51" s="515"/>
      <c r="N51" s="515"/>
      <c r="O51" s="515"/>
      <c r="P51" s="515"/>
      <c r="Q51" s="1229"/>
      <c r="R51" s="976"/>
      <c r="S51" s="6"/>
    </row>
    <row r="52" spans="1:19" ht="9.75" customHeight="1" x14ac:dyDescent="0.2">
      <c r="A52" s="2"/>
      <c r="B52" s="215"/>
      <c r="C52" s="567" t="s">
        <v>77</v>
      </c>
      <c r="D52" s="518"/>
      <c r="E52" s="514"/>
      <c r="F52" s="514"/>
      <c r="G52" s="514"/>
      <c r="H52" s="514"/>
      <c r="I52" s="514"/>
      <c r="J52" s="514"/>
      <c r="K52" s="514"/>
      <c r="L52" s="514"/>
      <c r="M52" s="514"/>
      <c r="N52" s="514"/>
      <c r="O52" s="514"/>
      <c r="P52" s="516"/>
      <c r="Q52" s="516"/>
      <c r="R52" s="976"/>
      <c r="S52" s="2"/>
    </row>
    <row r="53" spans="1:19" ht="15" customHeight="1" x14ac:dyDescent="0.2">
      <c r="A53" s="2"/>
      <c r="B53" s="215"/>
      <c r="C53" s="1488" t="s">
        <v>67</v>
      </c>
      <c r="D53" s="1488"/>
      <c r="E53" s="501">
        <v>7928</v>
      </c>
      <c r="F53" s="501">
        <v>6767</v>
      </c>
      <c r="G53" s="501">
        <v>8774</v>
      </c>
      <c r="H53" s="501">
        <v>8125</v>
      </c>
      <c r="I53" s="501">
        <v>8169</v>
      </c>
      <c r="J53" s="501">
        <v>7218</v>
      </c>
      <c r="K53" s="501">
        <v>6480</v>
      </c>
      <c r="L53" s="501">
        <v>7022</v>
      </c>
      <c r="M53" s="501">
        <v>8298</v>
      </c>
      <c r="N53" s="501">
        <v>7709</v>
      </c>
      <c r="O53" s="501">
        <v>6788</v>
      </c>
      <c r="P53" s="501">
        <v>4444</v>
      </c>
      <c r="Q53" s="501">
        <v>7709</v>
      </c>
      <c r="R53" s="976"/>
      <c r="S53" s="2"/>
    </row>
    <row r="54" spans="1:19" ht="11.25" customHeight="1" x14ac:dyDescent="0.2">
      <c r="A54" s="2"/>
      <c r="B54" s="215"/>
      <c r="C54" s="438"/>
      <c r="D54" s="92" t="s">
        <v>332</v>
      </c>
      <c r="E54" s="174">
        <v>418</v>
      </c>
      <c r="F54" s="174">
        <v>267</v>
      </c>
      <c r="G54" s="174">
        <v>301</v>
      </c>
      <c r="H54" s="155">
        <v>452</v>
      </c>
      <c r="I54" s="155">
        <v>829</v>
      </c>
      <c r="J54" s="155">
        <v>288</v>
      </c>
      <c r="K54" s="155">
        <v>208</v>
      </c>
      <c r="L54" s="155">
        <v>211</v>
      </c>
      <c r="M54" s="155">
        <v>225</v>
      </c>
      <c r="N54" s="155">
        <v>224</v>
      </c>
      <c r="O54" s="155">
        <v>322</v>
      </c>
      <c r="P54" s="155">
        <v>139</v>
      </c>
      <c r="Q54" s="1226" t="s">
        <v>382</v>
      </c>
      <c r="R54" s="976"/>
      <c r="S54" s="2"/>
    </row>
    <row r="55" spans="1:19" ht="11.25" customHeight="1" x14ac:dyDescent="0.2">
      <c r="A55" s="2"/>
      <c r="B55" s="215"/>
      <c r="C55" s="438"/>
      <c r="D55" s="92" t="s">
        <v>213</v>
      </c>
      <c r="E55" s="174">
        <v>1863</v>
      </c>
      <c r="F55" s="174">
        <v>1733</v>
      </c>
      <c r="G55" s="174">
        <v>2377</v>
      </c>
      <c r="H55" s="155">
        <v>1924</v>
      </c>
      <c r="I55" s="155">
        <v>1867</v>
      </c>
      <c r="J55" s="155">
        <v>1775</v>
      </c>
      <c r="K55" s="155">
        <v>1575</v>
      </c>
      <c r="L55" s="155">
        <v>1429</v>
      </c>
      <c r="M55" s="155">
        <v>1751</v>
      </c>
      <c r="N55" s="155">
        <v>2327</v>
      </c>
      <c r="O55" s="155">
        <v>1876</v>
      </c>
      <c r="P55" s="155">
        <v>1102</v>
      </c>
      <c r="Q55" s="1226" t="s">
        <v>382</v>
      </c>
      <c r="R55" s="976"/>
      <c r="S55" s="2"/>
    </row>
    <row r="56" spans="1:19" ht="11.25" customHeight="1" x14ac:dyDescent="0.2">
      <c r="A56" s="2"/>
      <c r="B56" s="215"/>
      <c r="C56" s="438"/>
      <c r="D56" s="92" t="s">
        <v>161</v>
      </c>
      <c r="E56" s="174">
        <v>5646</v>
      </c>
      <c r="F56" s="174">
        <v>4767</v>
      </c>
      <c r="G56" s="174">
        <v>6096</v>
      </c>
      <c r="H56" s="155">
        <v>5749</v>
      </c>
      <c r="I56" s="155">
        <v>5473</v>
      </c>
      <c r="J56" s="155">
        <v>5155</v>
      </c>
      <c r="K56" s="155">
        <v>4697</v>
      </c>
      <c r="L56" s="155">
        <v>5382</v>
      </c>
      <c r="M56" s="155">
        <v>6322</v>
      </c>
      <c r="N56" s="155">
        <v>5158</v>
      </c>
      <c r="O56" s="155">
        <v>4590</v>
      </c>
      <c r="P56" s="155">
        <v>3203</v>
      </c>
      <c r="Q56" s="1226" t="s">
        <v>382</v>
      </c>
      <c r="R56" s="976"/>
      <c r="S56" s="2"/>
    </row>
    <row r="57" spans="1:19" ht="11.25" customHeight="1" x14ac:dyDescent="0.2">
      <c r="A57" s="2"/>
      <c r="B57" s="215"/>
      <c r="C57" s="438"/>
      <c r="D57" s="92" t="s">
        <v>214</v>
      </c>
      <c r="E57" s="694">
        <v>1</v>
      </c>
      <c r="F57" s="694">
        <v>0</v>
      </c>
      <c r="G57" s="694">
        <v>0</v>
      </c>
      <c r="H57" s="694">
        <v>0</v>
      </c>
      <c r="I57" s="694">
        <v>0</v>
      </c>
      <c r="J57" s="694">
        <v>0</v>
      </c>
      <c r="K57" s="694">
        <v>0</v>
      </c>
      <c r="L57" s="694">
        <v>0</v>
      </c>
      <c r="M57" s="694">
        <v>0</v>
      </c>
      <c r="N57" s="694">
        <v>0</v>
      </c>
      <c r="O57" s="694">
        <v>0</v>
      </c>
      <c r="P57" s="694">
        <v>0</v>
      </c>
      <c r="Q57" s="1230" t="s">
        <v>382</v>
      </c>
      <c r="R57" s="976"/>
      <c r="S57" s="2"/>
    </row>
    <row r="58" spans="1:19" ht="12.75" hidden="1" customHeight="1" x14ac:dyDescent="0.2">
      <c r="A58" s="2"/>
      <c r="B58" s="215"/>
      <c r="C58" s="438"/>
      <c r="D58" s="195" t="s">
        <v>185</v>
      </c>
      <c r="E58" s="155">
        <v>2409</v>
      </c>
      <c r="F58" s="155">
        <v>2045</v>
      </c>
      <c r="G58" s="155">
        <v>2626</v>
      </c>
      <c r="H58" s="155">
        <v>2434</v>
      </c>
      <c r="I58" s="155">
        <v>2636</v>
      </c>
      <c r="J58" s="155">
        <v>2402</v>
      </c>
      <c r="K58" s="155">
        <v>2204</v>
      </c>
      <c r="L58" s="155">
        <v>1707</v>
      </c>
      <c r="M58" s="155">
        <v>3086</v>
      </c>
      <c r="N58" s="155">
        <v>2648</v>
      </c>
      <c r="O58" s="155">
        <v>2203</v>
      </c>
      <c r="P58" s="155">
        <v>1522</v>
      </c>
      <c r="Q58" s="1226">
        <v>2569</v>
      </c>
      <c r="R58" s="976"/>
      <c r="S58" s="2"/>
    </row>
    <row r="59" spans="1:19" ht="12.75" hidden="1" customHeight="1" x14ac:dyDescent="0.2">
      <c r="A59" s="2"/>
      <c r="B59" s="215"/>
      <c r="C59" s="438"/>
      <c r="D59" s="195" t="s">
        <v>186</v>
      </c>
      <c r="E59" s="155">
        <v>3204</v>
      </c>
      <c r="F59" s="155">
        <v>2211</v>
      </c>
      <c r="G59" s="155">
        <v>2738</v>
      </c>
      <c r="H59" s="155">
        <v>2670</v>
      </c>
      <c r="I59" s="155">
        <v>2828</v>
      </c>
      <c r="J59" s="155">
        <v>2401</v>
      </c>
      <c r="K59" s="155">
        <v>2238</v>
      </c>
      <c r="L59" s="155">
        <v>2891</v>
      </c>
      <c r="M59" s="155">
        <v>3134</v>
      </c>
      <c r="N59" s="155">
        <v>2967</v>
      </c>
      <c r="O59" s="155">
        <v>2507</v>
      </c>
      <c r="P59" s="155">
        <v>1571</v>
      </c>
      <c r="Q59" s="1226" t="s">
        <v>382</v>
      </c>
      <c r="R59" s="976"/>
      <c r="S59" s="2"/>
    </row>
    <row r="60" spans="1:19" ht="12.75" hidden="1" customHeight="1" x14ac:dyDescent="0.2">
      <c r="A60" s="2"/>
      <c r="B60" s="215"/>
      <c r="C60" s="438"/>
      <c r="D60" s="195" t="s">
        <v>58</v>
      </c>
      <c r="E60" s="155">
        <v>1104</v>
      </c>
      <c r="F60" s="155">
        <v>750</v>
      </c>
      <c r="G60" s="155">
        <v>835</v>
      </c>
      <c r="H60" s="155">
        <v>804</v>
      </c>
      <c r="I60" s="155">
        <v>849</v>
      </c>
      <c r="J60" s="155">
        <v>897</v>
      </c>
      <c r="K60" s="155">
        <v>845</v>
      </c>
      <c r="L60" s="155">
        <v>1193</v>
      </c>
      <c r="M60" s="155">
        <v>1053</v>
      </c>
      <c r="N60" s="155">
        <v>1028</v>
      </c>
      <c r="O60" s="155">
        <v>1075</v>
      </c>
      <c r="P60" s="155">
        <v>697</v>
      </c>
      <c r="Q60" s="1226" t="s">
        <v>382</v>
      </c>
      <c r="R60" s="976"/>
      <c r="S60" s="2"/>
    </row>
    <row r="61" spans="1:19" ht="12.75" hidden="1" customHeight="1" x14ac:dyDescent="0.2">
      <c r="A61" s="2"/>
      <c r="B61" s="215"/>
      <c r="C61" s="438"/>
      <c r="D61" s="195" t="s">
        <v>188</v>
      </c>
      <c r="E61" s="155">
        <v>660</v>
      </c>
      <c r="F61" s="155">
        <v>638</v>
      </c>
      <c r="G61" s="155">
        <v>645</v>
      </c>
      <c r="H61" s="155">
        <v>738</v>
      </c>
      <c r="I61" s="155">
        <v>747</v>
      </c>
      <c r="J61" s="155">
        <v>670</v>
      </c>
      <c r="K61" s="155">
        <v>504</v>
      </c>
      <c r="L61" s="155">
        <v>787</v>
      </c>
      <c r="M61" s="155">
        <v>596</v>
      </c>
      <c r="N61" s="155">
        <v>562</v>
      </c>
      <c r="O61" s="155">
        <v>563</v>
      </c>
      <c r="P61" s="155">
        <v>334</v>
      </c>
      <c r="Q61" s="1226" t="s">
        <v>382</v>
      </c>
      <c r="R61" s="976"/>
      <c r="S61" s="2"/>
    </row>
    <row r="62" spans="1:19" ht="12.75" hidden="1" customHeight="1" x14ac:dyDescent="0.2">
      <c r="A62" s="2"/>
      <c r="B62" s="215"/>
      <c r="C62" s="438"/>
      <c r="D62" s="195" t="s">
        <v>189</v>
      </c>
      <c r="E62" s="155">
        <v>256</v>
      </c>
      <c r="F62" s="155">
        <v>860</v>
      </c>
      <c r="G62" s="155">
        <v>1568</v>
      </c>
      <c r="H62" s="155">
        <v>1105</v>
      </c>
      <c r="I62" s="155">
        <v>736</v>
      </c>
      <c r="J62" s="155">
        <v>468</v>
      </c>
      <c r="K62" s="155">
        <v>278</v>
      </c>
      <c r="L62" s="155">
        <v>183</v>
      </c>
      <c r="M62" s="155">
        <v>195</v>
      </c>
      <c r="N62" s="155">
        <v>156</v>
      </c>
      <c r="O62" s="155">
        <v>151</v>
      </c>
      <c r="P62" s="155">
        <v>113</v>
      </c>
      <c r="Q62" s="1226">
        <v>259</v>
      </c>
      <c r="R62" s="976"/>
      <c r="S62" s="2"/>
    </row>
    <row r="63" spans="1:19" ht="12.75" hidden="1" customHeight="1" x14ac:dyDescent="0.2">
      <c r="A63" s="2"/>
      <c r="B63" s="215"/>
      <c r="C63" s="438"/>
      <c r="D63" s="195" t="s">
        <v>129</v>
      </c>
      <c r="E63" s="155">
        <v>153</v>
      </c>
      <c r="F63" s="155">
        <v>102</v>
      </c>
      <c r="G63" s="155">
        <v>195</v>
      </c>
      <c r="H63" s="155">
        <v>174</v>
      </c>
      <c r="I63" s="155">
        <v>163</v>
      </c>
      <c r="J63" s="155">
        <v>169</v>
      </c>
      <c r="K63" s="155">
        <v>216</v>
      </c>
      <c r="L63" s="155">
        <v>125</v>
      </c>
      <c r="M63" s="155">
        <v>134</v>
      </c>
      <c r="N63" s="155">
        <v>188</v>
      </c>
      <c r="O63" s="155">
        <v>136</v>
      </c>
      <c r="P63" s="155">
        <v>104</v>
      </c>
      <c r="Q63" s="1226">
        <v>154</v>
      </c>
      <c r="R63" s="976"/>
      <c r="S63" s="2"/>
    </row>
    <row r="64" spans="1:19" ht="12.75" hidden="1" customHeight="1" x14ac:dyDescent="0.2">
      <c r="A64" s="2"/>
      <c r="B64" s="215"/>
      <c r="C64" s="438"/>
      <c r="D64" s="195" t="s">
        <v>130</v>
      </c>
      <c r="E64" s="155">
        <v>142</v>
      </c>
      <c r="F64" s="155">
        <v>161</v>
      </c>
      <c r="G64" s="155">
        <v>167</v>
      </c>
      <c r="H64" s="155">
        <v>200</v>
      </c>
      <c r="I64" s="155">
        <v>210</v>
      </c>
      <c r="J64" s="155">
        <v>211</v>
      </c>
      <c r="K64" s="155">
        <v>195</v>
      </c>
      <c r="L64" s="155">
        <v>136</v>
      </c>
      <c r="M64" s="155">
        <v>100</v>
      </c>
      <c r="N64" s="155">
        <v>160</v>
      </c>
      <c r="O64" s="155">
        <v>153</v>
      </c>
      <c r="P64" s="155">
        <v>103</v>
      </c>
      <c r="Q64" s="1226">
        <v>135</v>
      </c>
      <c r="R64" s="976"/>
      <c r="S64" s="2"/>
    </row>
    <row r="65" spans="1:19" ht="15" customHeight="1" x14ac:dyDescent="0.2">
      <c r="A65" s="2"/>
      <c r="B65" s="215"/>
      <c r="C65" s="1488" t="s">
        <v>218</v>
      </c>
      <c r="D65" s="1488"/>
      <c r="E65" s="436">
        <v>59.617987667318395</v>
      </c>
      <c r="F65" s="436">
        <v>62.213845729521012</v>
      </c>
      <c r="G65" s="436">
        <v>58.37658017298736</v>
      </c>
      <c r="H65" s="436">
        <v>73.977965947373221</v>
      </c>
      <c r="I65" s="436">
        <v>63.537372637473752</v>
      </c>
      <c r="J65" s="436">
        <v>58.242556281771975</v>
      </c>
      <c r="K65" s="436">
        <v>65.587044534412954</v>
      </c>
      <c r="L65" s="436">
        <v>67.447891653059273</v>
      </c>
      <c r="M65" s="436">
        <v>68.783156498673733</v>
      </c>
      <c r="N65" s="436">
        <v>60.07169017377074</v>
      </c>
      <c r="O65" s="436">
        <v>72.143692209586561</v>
      </c>
      <c r="P65" s="436">
        <v>72.014260249554368</v>
      </c>
      <c r="Q65" s="436">
        <v>61.598082301238513</v>
      </c>
      <c r="R65" s="976"/>
      <c r="S65" s="2"/>
    </row>
    <row r="66" spans="1:19" ht="11.25" customHeight="1" x14ac:dyDescent="0.2">
      <c r="A66" s="2"/>
      <c r="B66" s="215"/>
      <c r="C66" s="438"/>
      <c r="D66" s="427" t="s">
        <v>185</v>
      </c>
      <c r="E66" s="175">
        <v>66.528583264291626</v>
      </c>
      <c r="F66" s="175">
        <v>72.466335931963144</v>
      </c>
      <c r="G66" s="175">
        <v>63.970767356881851</v>
      </c>
      <c r="H66" s="175">
        <v>89.584100110415903</v>
      </c>
      <c r="I66" s="175">
        <v>78.21958456973293</v>
      </c>
      <c r="J66" s="175">
        <v>67.795653401072542</v>
      </c>
      <c r="K66" s="175">
        <v>83.29554043839758</v>
      </c>
      <c r="L66" s="175">
        <v>76.926543488057689</v>
      </c>
      <c r="M66" s="175">
        <v>79.454170957775489</v>
      </c>
      <c r="N66" s="175">
        <v>73.12896989781828</v>
      </c>
      <c r="O66" s="175">
        <v>92.446496013428444</v>
      </c>
      <c r="P66" s="175">
        <v>98.702983138780809</v>
      </c>
      <c r="Q66" s="1231">
        <v>70.810363836824692</v>
      </c>
      <c r="R66" s="976"/>
      <c r="S66" s="147"/>
    </row>
    <row r="67" spans="1:19" ht="11.25" customHeight="1" x14ac:dyDescent="0.2">
      <c r="A67" s="2"/>
      <c r="B67" s="215"/>
      <c r="C67" s="438"/>
      <c r="D67" s="427" t="s">
        <v>186</v>
      </c>
      <c r="E67" s="175">
        <v>69.380684278908618</v>
      </c>
      <c r="F67" s="175">
        <v>62.9735118199943</v>
      </c>
      <c r="G67" s="175">
        <v>59.482945904844662</v>
      </c>
      <c r="H67" s="175">
        <v>73.150684931506845</v>
      </c>
      <c r="I67" s="175">
        <v>66.291608063759966</v>
      </c>
      <c r="J67" s="175">
        <v>59.108813392417524</v>
      </c>
      <c r="K67" s="175">
        <v>68.988902589395806</v>
      </c>
      <c r="L67" s="175">
        <v>66.797597042513871</v>
      </c>
      <c r="M67" s="175">
        <v>72.512725590004621</v>
      </c>
      <c r="N67" s="175">
        <v>65.03726435773784</v>
      </c>
      <c r="O67" s="175">
        <v>77.162203755001542</v>
      </c>
      <c r="P67" s="175">
        <v>68.453159041394343</v>
      </c>
      <c r="Q67" s="1231" t="s">
        <v>382</v>
      </c>
      <c r="R67" s="976"/>
      <c r="S67" s="147"/>
    </row>
    <row r="68" spans="1:19" ht="11.25" customHeight="1" x14ac:dyDescent="0.2">
      <c r="A68" s="2"/>
      <c r="B68" s="215"/>
      <c r="C68" s="438"/>
      <c r="D68" s="427" t="s">
        <v>503</v>
      </c>
      <c r="E68" s="175">
        <v>54.011741682974559</v>
      </c>
      <c r="F68" s="175">
        <v>49.668874172185426</v>
      </c>
      <c r="G68" s="175">
        <v>35.291631445477599</v>
      </c>
      <c r="H68" s="175">
        <v>52.480417754569189</v>
      </c>
      <c r="I68" s="175">
        <v>44.172736732570236</v>
      </c>
      <c r="J68" s="175">
        <v>38.056851930420024</v>
      </c>
      <c r="K68" s="175">
        <v>37.892376681614351</v>
      </c>
      <c r="L68" s="175">
        <v>60.131048387096776</v>
      </c>
      <c r="M68" s="175">
        <v>47.690217391304344</v>
      </c>
      <c r="N68" s="175">
        <v>39.402069758528171</v>
      </c>
      <c r="O68" s="175">
        <v>53.66949575636545</v>
      </c>
      <c r="P68" s="175">
        <v>49.188426252646437</v>
      </c>
      <c r="Q68" s="1231" t="s">
        <v>382</v>
      </c>
      <c r="R68" s="976"/>
      <c r="S68" s="147"/>
    </row>
    <row r="69" spans="1:19" ht="11.25" customHeight="1" x14ac:dyDescent="0.2">
      <c r="A69" s="2"/>
      <c r="B69" s="215"/>
      <c r="C69" s="438"/>
      <c r="D69" s="427" t="s">
        <v>188</v>
      </c>
      <c r="E69" s="175">
        <v>38.483965014577258</v>
      </c>
      <c r="F69" s="175">
        <v>59.293680297397763</v>
      </c>
      <c r="G69" s="175">
        <v>44.60580912863071</v>
      </c>
      <c r="H69" s="175">
        <v>59.468170829975833</v>
      </c>
      <c r="I69" s="175">
        <v>46.922110552763819</v>
      </c>
      <c r="J69" s="175">
        <v>54.873054873054869</v>
      </c>
      <c r="K69" s="175">
        <v>63.878326996197721</v>
      </c>
      <c r="L69" s="175">
        <v>69.035087719298247</v>
      </c>
      <c r="M69" s="175">
        <v>64.224137931034491</v>
      </c>
      <c r="N69" s="175">
        <v>52.037037037037038</v>
      </c>
      <c r="O69" s="175">
        <v>54.819863680623172</v>
      </c>
      <c r="P69" s="175">
        <v>64.980544747081709</v>
      </c>
      <c r="Q69" s="1231" t="s">
        <v>382</v>
      </c>
      <c r="R69" s="976"/>
      <c r="S69" s="147"/>
    </row>
    <row r="70" spans="1:19" ht="11.25" customHeight="1" x14ac:dyDescent="0.2">
      <c r="A70" s="2"/>
      <c r="B70" s="215"/>
      <c r="C70" s="438"/>
      <c r="D70" s="427" t="s">
        <v>189</v>
      </c>
      <c r="E70" s="175">
        <v>31.761786600496279</v>
      </c>
      <c r="F70" s="175">
        <v>54.190296156269689</v>
      </c>
      <c r="G70" s="175">
        <v>78.048780487804876</v>
      </c>
      <c r="H70" s="175">
        <v>83.775587566338146</v>
      </c>
      <c r="I70" s="175">
        <v>63.944396177237181</v>
      </c>
      <c r="J70" s="175">
        <v>70.801815431164911</v>
      </c>
      <c r="K70" s="175">
        <v>62.192393736017891</v>
      </c>
      <c r="L70" s="175">
        <v>62.886597938144327</v>
      </c>
      <c r="M70" s="175">
        <v>52.989130434782602</v>
      </c>
      <c r="N70" s="175">
        <v>45.086705202312139</v>
      </c>
      <c r="O70" s="175">
        <v>40.053050397877982</v>
      </c>
      <c r="P70" s="175">
        <v>71.974522292993626</v>
      </c>
      <c r="Q70" s="1231">
        <v>36.947218259629096</v>
      </c>
      <c r="R70" s="976"/>
      <c r="S70" s="147"/>
    </row>
    <row r="71" spans="1:19" ht="11.25" customHeight="1" x14ac:dyDescent="0.2">
      <c r="A71" s="2"/>
      <c r="B71" s="215"/>
      <c r="C71" s="438"/>
      <c r="D71" s="427" t="s">
        <v>129</v>
      </c>
      <c r="E71" s="175">
        <v>76.5</v>
      </c>
      <c r="F71" s="175">
        <v>68.918918918918919</v>
      </c>
      <c r="G71" s="175">
        <v>82.627118644067792</v>
      </c>
      <c r="H71" s="175">
        <v>67.181467181467184</v>
      </c>
      <c r="I71" s="175">
        <v>66.260162601626021</v>
      </c>
      <c r="J71" s="175">
        <v>72.222222222222214</v>
      </c>
      <c r="K71" s="175">
        <v>82.44274809160305</v>
      </c>
      <c r="L71" s="175">
        <v>58.139534883720934</v>
      </c>
      <c r="M71" s="175">
        <v>80.23952095808383</v>
      </c>
      <c r="N71" s="175">
        <v>62.666666666666671</v>
      </c>
      <c r="O71" s="175">
        <v>91.891891891891902</v>
      </c>
      <c r="P71" s="175">
        <v>84.552845528455293</v>
      </c>
      <c r="Q71" s="1231">
        <v>84.153005464480884</v>
      </c>
      <c r="R71" s="976"/>
      <c r="S71" s="147"/>
    </row>
    <row r="72" spans="1:19" ht="11.25" customHeight="1" x14ac:dyDescent="0.2">
      <c r="A72" s="2"/>
      <c r="B72" s="215"/>
      <c r="C72" s="438"/>
      <c r="D72" s="427" t="s">
        <v>130</v>
      </c>
      <c r="E72" s="175">
        <v>48.299319727891152</v>
      </c>
      <c r="F72" s="175">
        <v>72.197309417040358</v>
      </c>
      <c r="G72" s="175">
        <v>63.018867924528301</v>
      </c>
      <c r="H72" s="175">
        <v>75.471698113207552</v>
      </c>
      <c r="I72" s="175">
        <v>67.741935483870961</v>
      </c>
      <c r="J72" s="175">
        <v>66.984126984126974</v>
      </c>
      <c r="K72" s="175">
        <v>74.427480916030532</v>
      </c>
      <c r="L72" s="175">
        <v>58.119658119658126</v>
      </c>
      <c r="M72" s="175">
        <v>53.475935828877006</v>
      </c>
      <c r="N72" s="175">
        <v>50.793650793650791</v>
      </c>
      <c r="O72" s="175">
        <v>68.918918918918919</v>
      </c>
      <c r="P72" s="175">
        <v>83.739837398373979</v>
      </c>
      <c r="Q72" s="1231">
        <v>55.102040816326522</v>
      </c>
      <c r="R72" s="976"/>
      <c r="S72" s="147"/>
    </row>
    <row r="73" spans="1:19" s="496" customFormat="1" ht="20.25" customHeight="1" x14ac:dyDescent="0.2">
      <c r="A73" s="502"/>
      <c r="B73" s="503"/>
      <c r="C73" s="1489" t="s">
        <v>280</v>
      </c>
      <c r="D73" s="1490"/>
      <c r="E73" s="1490"/>
      <c r="F73" s="1490"/>
      <c r="G73" s="1490"/>
      <c r="H73" s="1490"/>
      <c r="I73" s="1490"/>
      <c r="J73" s="1490"/>
      <c r="K73" s="1490"/>
      <c r="L73" s="1490"/>
      <c r="M73" s="1490"/>
      <c r="N73" s="1490"/>
      <c r="O73" s="1490"/>
      <c r="P73" s="1490"/>
      <c r="Q73" s="1490"/>
      <c r="R73" s="505"/>
      <c r="S73" s="147"/>
    </row>
    <row r="74" spans="1:19" s="496" customFormat="1" ht="12.75" customHeight="1" x14ac:dyDescent="0.2">
      <c r="A74" s="502"/>
      <c r="B74" s="503"/>
      <c r="C74" s="1490" t="s">
        <v>384</v>
      </c>
      <c r="D74" s="1490"/>
      <c r="E74" s="1490"/>
      <c r="F74" s="1490"/>
      <c r="G74" s="1490"/>
      <c r="H74" s="1490"/>
      <c r="I74" s="1490"/>
      <c r="J74" s="1490"/>
      <c r="K74" s="1490"/>
      <c r="L74" s="1490"/>
      <c r="M74" s="1490"/>
      <c r="N74" s="1490"/>
      <c r="O74" s="1490"/>
      <c r="P74" s="1490"/>
      <c r="Q74" s="1490"/>
      <c r="R74" s="505"/>
      <c r="S74" s="502"/>
    </row>
    <row r="75" spans="1:19" ht="13.5" customHeight="1" x14ac:dyDescent="0.2">
      <c r="A75" s="2"/>
      <c r="B75" s="215"/>
      <c r="C75" s="42" t="s">
        <v>417</v>
      </c>
      <c r="D75" s="4"/>
      <c r="E75" s="1"/>
      <c r="F75" s="1"/>
      <c r="G75" s="4"/>
      <c r="H75" s="1"/>
      <c r="I75" s="771"/>
      <c r="J75" s="514"/>
      <c r="K75" s="1"/>
      <c r="L75" s="4"/>
      <c r="M75" s="4"/>
      <c r="N75" s="4"/>
      <c r="O75" s="4"/>
      <c r="P75" s="4"/>
      <c r="Q75" s="4"/>
      <c r="R75" s="976"/>
      <c r="S75" s="2"/>
    </row>
    <row r="76" spans="1:19" ht="13.5" customHeight="1" x14ac:dyDescent="0.2">
      <c r="A76" s="2"/>
      <c r="B76" s="209">
        <v>10</v>
      </c>
      <c r="C76" s="1403">
        <v>43497</v>
      </c>
      <c r="D76" s="1403"/>
      <c r="E76" s="519"/>
      <c r="F76" s="519"/>
      <c r="G76" s="519"/>
      <c r="H76" s="519"/>
      <c r="I76" s="519"/>
      <c r="J76" s="147"/>
      <c r="K76" s="147"/>
      <c r="L76" s="568"/>
      <c r="M76" s="176"/>
      <c r="N76" s="176"/>
      <c r="O76" s="176"/>
      <c r="P76" s="568"/>
      <c r="Q76" s="1"/>
      <c r="R76" s="4"/>
      <c r="S76" s="2"/>
    </row>
  </sheetData>
  <mergeCells count="16">
    <mergeCell ref="C23:D23"/>
    <mergeCell ref="C31:D31"/>
    <mergeCell ref="C49:D49"/>
    <mergeCell ref="D1:R1"/>
    <mergeCell ref="B2:D2"/>
    <mergeCell ref="C5:D6"/>
    <mergeCell ref="E5:N5"/>
    <mergeCell ref="C8:D8"/>
    <mergeCell ref="C16:D16"/>
    <mergeCell ref="C22:D22"/>
    <mergeCell ref="E6:P6"/>
    <mergeCell ref="C53:D53"/>
    <mergeCell ref="C65:D65"/>
    <mergeCell ref="C73:Q73"/>
    <mergeCell ref="C74:Q74"/>
    <mergeCell ref="C76:D76"/>
  </mergeCells>
  <conditionalFormatting sqref="Q7">
    <cfRule type="cellIs" dxfId="52" priority="4" operator="equal">
      <formula>"jan."</formula>
    </cfRule>
  </conditionalFormatting>
  <conditionalFormatting sqref="E7:P7">
    <cfRule type="cellIs" dxfId="51" priority="2" operator="equal">
      <formula>"jan."</formula>
    </cfRule>
  </conditionalFormatting>
  <conditionalFormatting sqref="P7">
    <cfRule type="cellIs" dxfId="50" priority="1" operator="equal">
      <formula>"jan."</formula>
    </cfRule>
  </conditionalFormatting>
  <printOptions horizontalCentered="1"/>
  <pageMargins left="0.15748031496062992" right="0.15748031496062992" top="0.19685039370078741" bottom="0.19685039370078741" header="0" footer="0"/>
  <pageSetup paperSize="9" scale="97"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0">
    <tabColor theme="5"/>
    <pageSetUpPr fitToPage="1"/>
  </sheetPr>
  <dimension ref="A1:S52"/>
  <sheetViews>
    <sheetView workbookViewId="0"/>
  </sheetViews>
  <sheetFormatPr defaultRowHeight="12.75" x14ac:dyDescent="0.2"/>
  <cols>
    <col min="1" max="1" width="1" style="375" customWidth="1"/>
    <col min="2" max="2" width="2.5703125" style="375" customWidth="1"/>
    <col min="3" max="3" width="1" style="375" customWidth="1"/>
    <col min="4" max="4" width="24.28515625" style="375" customWidth="1"/>
    <col min="5" max="5" width="5.42578125" style="375" customWidth="1"/>
    <col min="6" max="6" width="5.42578125" style="370" customWidth="1"/>
    <col min="7" max="17" width="5.42578125" style="375" customWidth="1"/>
    <col min="18" max="18" width="2.5703125" style="375" customWidth="1"/>
    <col min="19" max="19" width="1" style="375" customWidth="1"/>
    <col min="20" max="16384" width="9.140625" style="375"/>
  </cols>
  <sheetData>
    <row r="1" spans="1:19" ht="13.5" customHeight="1" x14ac:dyDescent="0.2">
      <c r="A1" s="370"/>
      <c r="B1" s="1502" t="s">
        <v>309</v>
      </c>
      <c r="C1" s="1503"/>
      <c r="D1" s="1503"/>
      <c r="E1" s="1503"/>
      <c r="F1" s="1503"/>
      <c r="G1" s="1503"/>
      <c r="H1" s="1503"/>
      <c r="I1" s="403"/>
      <c r="J1" s="403"/>
      <c r="K1" s="403"/>
      <c r="L1" s="403"/>
      <c r="M1" s="403"/>
      <c r="N1" s="403"/>
      <c r="O1" s="403"/>
      <c r="P1" s="403"/>
      <c r="Q1" s="380"/>
      <c r="R1" s="380"/>
      <c r="S1" s="370"/>
    </row>
    <row r="2" spans="1:19" ht="6" customHeight="1" x14ac:dyDescent="0.2">
      <c r="A2" s="370"/>
      <c r="B2" s="978"/>
      <c r="C2" s="977"/>
      <c r="D2" s="977"/>
      <c r="E2" s="421"/>
      <c r="F2" s="421"/>
      <c r="G2" s="421"/>
      <c r="H2" s="421"/>
      <c r="I2" s="421"/>
      <c r="J2" s="421"/>
      <c r="K2" s="421"/>
      <c r="L2" s="421"/>
      <c r="M2" s="421"/>
      <c r="N2" s="421"/>
      <c r="O2" s="421"/>
      <c r="P2" s="421"/>
      <c r="Q2" s="421"/>
      <c r="R2" s="379"/>
      <c r="S2" s="370"/>
    </row>
    <row r="3" spans="1:19" ht="13.5" customHeight="1" thickBot="1" x14ac:dyDescent="0.25">
      <c r="A3" s="370"/>
      <c r="B3" s="380"/>
      <c r="C3" s="380"/>
      <c r="D3" s="380"/>
      <c r="E3" s="679"/>
      <c r="F3" s="679"/>
      <c r="G3" s="679"/>
      <c r="H3" s="679"/>
      <c r="I3" s="679"/>
      <c r="J3" s="679"/>
      <c r="K3" s="679"/>
      <c r="L3" s="679"/>
      <c r="M3" s="679"/>
      <c r="N3" s="679"/>
      <c r="O3" s="679"/>
      <c r="P3" s="679"/>
      <c r="Q3" s="679" t="s">
        <v>72</v>
      </c>
      <c r="R3" s="569"/>
      <c r="S3" s="370"/>
    </row>
    <row r="4" spans="1:19" s="384" customFormat="1" ht="13.5" customHeight="1" thickBot="1" x14ac:dyDescent="0.25">
      <c r="A4" s="382"/>
      <c r="B4" s="383"/>
      <c r="C4" s="570" t="s">
        <v>219</v>
      </c>
      <c r="D4" s="571"/>
      <c r="E4" s="571"/>
      <c r="F4" s="571"/>
      <c r="G4" s="571"/>
      <c r="H4" s="571"/>
      <c r="I4" s="571"/>
      <c r="J4" s="571"/>
      <c r="K4" s="571"/>
      <c r="L4" s="571"/>
      <c r="M4" s="571"/>
      <c r="N4" s="571"/>
      <c r="O4" s="571"/>
      <c r="P4" s="571"/>
      <c r="Q4" s="572"/>
      <c r="R4" s="569"/>
      <c r="S4" s="382"/>
    </row>
    <row r="5" spans="1:19" ht="4.5" customHeight="1" x14ac:dyDescent="0.2">
      <c r="A5" s="370"/>
      <c r="B5" s="380"/>
      <c r="C5" s="1504" t="s">
        <v>77</v>
      </c>
      <c r="D5" s="1504"/>
      <c r="E5" s="486"/>
      <c r="F5" s="486"/>
      <c r="G5" s="486"/>
      <c r="H5" s="486"/>
      <c r="I5" s="486"/>
      <c r="J5" s="486"/>
      <c r="K5" s="486"/>
      <c r="L5" s="486"/>
      <c r="M5" s="486"/>
      <c r="N5" s="486"/>
      <c r="O5" s="486"/>
      <c r="P5" s="486"/>
      <c r="Q5" s="486"/>
      <c r="R5" s="569"/>
      <c r="S5" s="370"/>
    </row>
    <row r="6" spans="1:19" ht="13.5" customHeight="1" x14ac:dyDescent="0.2">
      <c r="A6" s="370"/>
      <c r="B6" s="380"/>
      <c r="C6" s="1504"/>
      <c r="D6" s="1504"/>
      <c r="E6" s="1497">
        <v>2018</v>
      </c>
      <c r="F6" s="1497"/>
      <c r="G6" s="1497"/>
      <c r="H6" s="1497"/>
      <c r="I6" s="1497"/>
      <c r="J6" s="1497"/>
      <c r="K6" s="1497"/>
      <c r="L6" s="1497"/>
      <c r="M6" s="1497"/>
      <c r="N6" s="1497"/>
      <c r="O6" s="1497"/>
      <c r="P6" s="1497"/>
      <c r="Q6" s="1364">
        <v>2019</v>
      </c>
      <c r="R6" s="569"/>
      <c r="S6" s="370"/>
    </row>
    <row r="7" spans="1:19" x14ac:dyDescent="0.2">
      <c r="A7" s="370"/>
      <c r="B7" s="380"/>
      <c r="C7" s="385"/>
      <c r="D7" s="385"/>
      <c r="E7" s="1289" t="s">
        <v>92</v>
      </c>
      <c r="F7" s="1289" t="s">
        <v>103</v>
      </c>
      <c r="G7" s="1289" t="s">
        <v>102</v>
      </c>
      <c r="H7" s="1289" t="s">
        <v>101</v>
      </c>
      <c r="I7" s="1289" t="s">
        <v>100</v>
      </c>
      <c r="J7" s="650" t="s">
        <v>99</v>
      </c>
      <c r="K7" s="650" t="s">
        <v>98</v>
      </c>
      <c r="L7" s="650" t="s">
        <v>97</v>
      </c>
      <c r="M7" s="650" t="s">
        <v>96</v>
      </c>
      <c r="N7" s="650" t="s">
        <v>95</v>
      </c>
      <c r="O7" s="650" t="s">
        <v>94</v>
      </c>
      <c r="P7" s="1022" t="s">
        <v>93</v>
      </c>
      <c r="Q7" s="1022" t="s">
        <v>92</v>
      </c>
      <c r="R7" s="381"/>
      <c r="S7" s="370"/>
    </row>
    <row r="8" spans="1:19" s="576" customFormat="1" ht="22.5" customHeight="1" x14ac:dyDescent="0.2">
      <c r="A8" s="573"/>
      <c r="B8" s="574"/>
      <c r="C8" s="1505" t="s">
        <v>67</v>
      </c>
      <c r="D8" s="1505"/>
      <c r="E8" s="367">
        <v>587109</v>
      </c>
      <c r="F8" s="367">
        <v>574134</v>
      </c>
      <c r="G8" s="367">
        <v>562398</v>
      </c>
      <c r="H8" s="367">
        <v>547412</v>
      </c>
      <c r="I8" s="367">
        <v>523369</v>
      </c>
      <c r="J8" s="367">
        <v>503004</v>
      </c>
      <c r="K8" s="367">
        <v>497211</v>
      </c>
      <c r="L8" s="367">
        <v>497174</v>
      </c>
      <c r="M8" s="367">
        <v>497153</v>
      </c>
      <c r="N8" s="367">
        <v>497497</v>
      </c>
      <c r="O8" s="367">
        <v>505096</v>
      </c>
      <c r="P8" s="367">
        <v>504889</v>
      </c>
      <c r="Q8" s="367">
        <v>514314</v>
      </c>
      <c r="R8" s="575"/>
      <c r="S8" s="573"/>
    </row>
    <row r="9" spans="1:19" s="384" customFormat="1" ht="18.75" customHeight="1" x14ac:dyDescent="0.2">
      <c r="A9" s="382"/>
      <c r="B9" s="383"/>
      <c r="C9" s="389"/>
      <c r="D9" s="423" t="s">
        <v>318</v>
      </c>
      <c r="E9" s="424">
        <v>415539</v>
      </c>
      <c r="F9" s="424">
        <v>404604</v>
      </c>
      <c r="G9" s="424">
        <v>393335</v>
      </c>
      <c r="H9" s="424">
        <v>376014</v>
      </c>
      <c r="I9" s="424">
        <v>350174</v>
      </c>
      <c r="J9" s="424">
        <v>332395</v>
      </c>
      <c r="K9" s="424">
        <v>330587</v>
      </c>
      <c r="L9" s="424">
        <v>338147</v>
      </c>
      <c r="M9" s="424">
        <v>338935</v>
      </c>
      <c r="N9" s="424">
        <v>334241</v>
      </c>
      <c r="O9" s="424">
        <v>334897</v>
      </c>
      <c r="P9" s="424">
        <v>339035</v>
      </c>
      <c r="Q9" s="1232">
        <v>350772</v>
      </c>
      <c r="R9" s="409"/>
      <c r="S9" s="382"/>
    </row>
    <row r="10" spans="1:19" s="384" customFormat="1" ht="18.75" customHeight="1" x14ac:dyDescent="0.2">
      <c r="A10" s="382"/>
      <c r="B10" s="383"/>
      <c r="C10" s="389"/>
      <c r="D10" s="423" t="s">
        <v>220</v>
      </c>
      <c r="E10" s="424">
        <v>56156</v>
      </c>
      <c r="F10" s="424">
        <v>55017</v>
      </c>
      <c r="G10" s="424">
        <v>55384</v>
      </c>
      <c r="H10" s="424">
        <v>54463</v>
      </c>
      <c r="I10" s="424">
        <v>52453</v>
      </c>
      <c r="J10" s="424">
        <v>50236</v>
      </c>
      <c r="K10" s="424">
        <v>50065</v>
      </c>
      <c r="L10" s="424">
        <v>49357</v>
      </c>
      <c r="M10" s="424">
        <v>48461</v>
      </c>
      <c r="N10" s="424">
        <v>48236</v>
      </c>
      <c r="O10" s="424">
        <v>48173</v>
      </c>
      <c r="P10" s="424">
        <v>46378</v>
      </c>
      <c r="Q10" s="1232">
        <v>45869</v>
      </c>
      <c r="R10" s="409"/>
      <c r="S10" s="382"/>
    </row>
    <row r="11" spans="1:19" s="384" customFormat="1" ht="18.75" customHeight="1" x14ac:dyDescent="0.2">
      <c r="A11" s="382"/>
      <c r="B11" s="383"/>
      <c r="C11" s="389"/>
      <c r="D11" s="423" t="s">
        <v>221</v>
      </c>
      <c r="E11" s="424">
        <v>91274</v>
      </c>
      <c r="F11" s="424">
        <v>89889</v>
      </c>
      <c r="G11" s="424">
        <v>89799</v>
      </c>
      <c r="H11" s="424">
        <v>92773</v>
      </c>
      <c r="I11" s="424">
        <v>94937</v>
      </c>
      <c r="J11" s="424">
        <v>95217</v>
      </c>
      <c r="K11" s="424">
        <v>91335</v>
      </c>
      <c r="L11" s="424">
        <v>84381</v>
      </c>
      <c r="M11" s="424">
        <v>86163</v>
      </c>
      <c r="N11" s="424">
        <v>89524</v>
      </c>
      <c r="O11" s="424">
        <v>95303</v>
      </c>
      <c r="P11" s="424">
        <v>96825</v>
      </c>
      <c r="Q11" s="1232">
        <v>91765</v>
      </c>
      <c r="R11" s="409"/>
      <c r="S11" s="382"/>
    </row>
    <row r="12" spans="1:19" s="384" customFormat="1" ht="22.5" customHeight="1" x14ac:dyDescent="0.2">
      <c r="A12" s="382"/>
      <c r="B12" s="383"/>
      <c r="C12" s="389"/>
      <c r="D12" s="425" t="s">
        <v>319</v>
      </c>
      <c r="E12" s="424">
        <v>24140</v>
      </c>
      <c r="F12" s="424">
        <v>24624</v>
      </c>
      <c r="G12" s="424">
        <v>23880</v>
      </c>
      <c r="H12" s="424">
        <v>24162</v>
      </c>
      <c r="I12" s="424">
        <v>25805</v>
      </c>
      <c r="J12" s="424">
        <v>25156</v>
      </c>
      <c r="K12" s="424">
        <v>25224</v>
      </c>
      <c r="L12" s="424">
        <v>25289</v>
      </c>
      <c r="M12" s="424">
        <v>23594</v>
      </c>
      <c r="N12" s="424">
        <v>25496</v>
      </c>
      <c r="O12" s="424">
        <v>26723</v>
      </c>
      <c r="P12" s="424">
        <v>22651</v>
      </c>
      <c r="Q12" s="1232">
        <v>25908</v>
      </c>
      <c r="R12" s="409"/>
      <c r="S12" s="382"/>
    </row>
    <row r="13" spans="1:19" ht="15.75" customHeight="1" thickBot="1" x14ac:dyDescent="0.25">
      <c r="A13" s="370"/>
      <c r="B13" s="380"/>
      <c r="C13" s="385"/>
      <c r="D13" s="385"/>
      <c r="E13" s="679"/>
      <c r="F13" s="679"/>
      <c r="G13" s="679"/>
      <c r="H13" s="679"/>
      <c r="I13" s="679"/>
      <c r="J13" s="679"/>
      <c r="K13" s="679"/>
      <c r="L13" s="679"/>
      <c r="M13" s="679"/>
      <c r="N13" s="679"/>
      <c r="O13" s="679"/>
      <c r="P13" s="435"/>
      <c r="Q13" s="1233"/>
      <c r="R13" s="381"/>
      <c r="S13" s="370"/>
    </row>
    <row r="14" spans="1:19" ht="13.5" customHeight="1" thickBot="1" x14ac:dyDescent="0.25">
      <c r="A14" s="370"/>
      <c r="B14" s="380"/>
      <c r="C14" s="570" t="s">
        <v>25</v>
      </c>
      <c r="D14" s="571"/>
      <c r="E14" s="571"/>
      <c r="F14" s="571"/>
      <c r="G14" s="571"/>
      <c r="H14" s="571"/>
      <c r="I14" s="571"/>
      <c r="J14" s="571"/>
      <c r="K14" s="571"/>
      <c r="L14" s="571"/>
      <c r="M14" s="571"/>
      <c r="N14" s="571"/>
      <c r="O14" s="571"/>
      <c r="P14" s="571"/>
      <c r="Q14" s="1234"/>
      <c r="R14" s="381"/>
      <c r="S14" s="370"/>
    </row>
    <row r="15" spans="1:19" ht="9.75" customHeight="1" x14ac:dyDescent="0.2">
      <c r="A15" s="370"/>
      <c r="B15" s="380"/>
      <c r="C15" s="1504" t="s">
        <v>77</v>
      </c>
      <c r="D15" s="1504"/>
      <c r="E15" s="388"/>
      <c r="F15" s="388"/>
      <c r="G15" s="388"/>
      <c r="H15" s="388"/>
      <c r="I15" s="388"/>
      <c r="J15" s="388"/>
      <c r="K15" s="388"/>
      <c r="L15" s="388"/>
      <c r="M15" s="388"/>
      <c r="N15" s="388"/>
      <c r="O15" s="388"/>
      <c r="P15" s="469"/>
      <c r="Q15" s="1235"/>
      <c r="R15" s="381"/>
      <c r="S15" s="370"/>
    </row>
    <row r="16" spans="1:19" s="576" customFormat="1" ht="22.5" customHeight="1" x14ac:dyDescent="0.2">
      <c r="A16" s="573"/>
      <c r="B16" s="574"/>
      <c r="C16" s="1505" t="s">
        <v>67</v>
      </c>
      <c r="D16" s="1505"/>
      <c r="E16" s="367">
        <v>415539</v>
      </c>
      <c r="F16" s="367">
        <v>404604</v>
      </c>
      <c r="G16" s="367">
        <v>393335</v>
      </c>
      <c r="H16" s="367">
        <v>376014</v>
      </c>
      <c r="I16" s="367">
        <v>350174</v>
      </c>
      <c r="J16" s="367">
        <v>332395</v>
      </c>
      <c r="K16" s="367">
        <v>330587</v>
      </c>
      <c r="L16" s="367">
        <v>338147</v>
      </c>
      <c r="M16" s="367">
        <v>338935</v>
      </c>
      <c r="N16" s="367">
        <v>334241</v>
      </c>
      <c r="O16" s="367">
        <v>334897</v>
      </c>
      <c r="P16" s="367">
        <v>339035</v>
      </c>
      <c r="Q16" s="367">
        <v>350772</v>
      </c>
      <c r="R16" s="575"/>
      <c r="S16" s="573"/>
    </row>
    <row r="17" spans="1:19" ht="22.5" customHeight="1" x14ac:dyDescent="0.2">
      <c r="A17" s="370"/>
      <c r="B17" s="380"/>
      <c r="C17" s="532"/>
      <c r="D17" s="427" t="s">
        <v>71</v>
      </c>
      <c r="E17" s="155">
        <v>188340</v>
      </c>
      <c r="F17" s="155">
        <v>183522</v>
      </c>
      <c r="G17" s="155">
        <v>178079</v>
      </c>
      <c r="H17" s="155">
        <v>169754</v>
      </c>
      <c r="I17" s="155">
        <v>158011</v>
      </c>
      <c r="J17" s="155">
        <v>147684</v>
      </c>
      <c r="K17" s="155">
        <v>145312</v>
      </c>
      <c r="L17" s="155">
        <v>146561</v>
      </c>
      <c r="M17" s="155">
        <v>146643</v>
      </c>
      <c r="N17" s="155">
        <v>145902</v>
      </c>
      <c r="O17" s="155">
        <v>147634</v>
      </c>
      <c r="P17" s="155">
        <v>150357</v>
      </c>
      <c r="Q17" s="1226">
        <v>154873</v>
      </c>
      <c r="R17" s="381"/>
      <c r="S17" s="370"/>
    </row>
    <row r="18" spans="1:19" ht="15.75" customHeight="1" x14ac:dyDescent="0.2">
      <c r="A18" s="370"/>
      <c r="B18" s="380"/>
      <c r="C18" s="532"/>
      <c r="D18" s="427" t="s">
        <v>70</v>
      </c>
      <c r="E18" s="155">
        <v>227199</v>
      </c>
      <c r="F18" s="155">
        <v>221082</v>
      </c>
      <c r="G18" s="155">
        <v>215256</v>
      </c>
      <c r="H18" s="155">
        <v>206260</v>
      </c>
      <c r="I18" s="155">
        <v>192163</v>
      </c>
      <c r="J18" s="155">
        <v>184711</v>
      </c>
      <c r="K18" s="155">
        <v>185275</v>
      </c>
      <c r="L18" s="155">
        <v>191586</v>
      </c>
      <c r="M18" s="155">
        <v>192292</v>
      </c>
      <c r="N18" s="155">
        <v>188339</v>
      </c>
      <c r="O18" s="155">
        <v>187263</v>
      </c>
      <c r="P18" s="155">
        <v>188678</v>
      </c>
      <c r="Q18" s="1226">
        <v>195899</v>
      </c>
      <c r="R18" s="381"/>
      <c r="S18" s="370"/>
    </row>
    <row r="19" spans="1:19" ht="22.5" customHeight="1" x14ac:dyDescent="0.2">
      <c r="A19" s="370"/>
      <c r="B19" s="380"/>
      <c r="C19" s="532"/>
      <c r="D19" s="427" t="s">
        <v>222</v>
      </c>
      <c r="E19" s="155">
        <v>46843</v>
      </c>
      <c r="F19" s="155">
        <v>45046</v>
      </c>
      <c r="G19" s="155">
        <v>42259</v>
      </c>
      <c r="H19" s="155">
        <v>39086</v>
      </c>
      <c r="I19" s="155">
        <v>35062</v>
      </c>
      <c r="J19" s="155">
        <v>31533</v>
      </c>
      <c r="K19" s="155">
        <v>31106</v>
      </c>
      <c r="L19" s="155">
        <v>33160</v>
      </c>
      <c r="M19" s="155">
        <v>36259</v>
      </c>
      <c r="N19" s="155">
        <v>37567</v>
      </c>
      <c r="O19" s="155">
        <v>40400</v>
      </c>
      <c r="P19" s="155">
        <v>34760</v>
      </c>
      <c r="Q19" s="1226">
        <v>37470</v>
      </c>
      <c r="R19" s="381"/>
      <c r="S19" s="370"/>
    </row>
    <row r="20" spans="1:19" ht="15.75" customHeight="1" x14ac:dyDescent="0.2">
      <c r="A20" s="370"/>
      <c r="B20" s="380"/>
      <c r="C20" s="532"/>
      <c r="D20" s="427" t="s">
        <v>223</v>
      </c>
      <c r="E20" s="155">
        <v>368696</v>
      </c>
      <c r="F20" s="155">
        <v>359558</v>
      </c>
      <c r="G20" s="155">
        <v>351076</v>
      </c>
      <c r="H20" s="155">
        <v>336928</v>
      </c>
      <c r="I20" s="155">
        <v>315112</v>
      </c>
      <c r="J20" s="155">
        <v>300862</v>
      </c>
      <c r="K20" s="155">
        <v>299481</v>
      </c>
      <c r="L20" s="155">
        <v>304987</v>
      </c>
      <c r="M20" s="155">
        <v>302676</v>
      </c>
      <c r="N20" s="155">
        <v>296674</v>
      </c>
      <c r="O20" s="155">
        <v>294497</v>
      </c>
      <c r="P20" s="155">
        <v>304275</v>
      </c>
      <c r="Q20" s="1226">
        <v>313302</v>
      </c>
      <c r="R20" s="381"/>
      <c r="S20" s="370"/>
    </row>
    <row r="21" spans="1:19" ht="22.5" customHeight="1" x14ac:dyDescent="0.2">
      <c r="A21" s="370"/>
      <c r="B21" s="380"/>
      <c r="C21" s="532"/>
      <c r="D21" s="427" t="s">
        <v>212</v>
      </c>
      <c r="E21" s="155">
        <v>44144</v>
      </c>
      <c r="F21" s="155">
        <v>42585</v>
      </c>
      <c r="G21" s="155">
        <v>41230</v>
      </c>
      <c r="H21" s="155">
        <v>38874</v>
      </c>
      <c r="I21" s="155">
        <v>35890</v>
      </c>
      <c r="J21" s="155">
        <v>32903</v>
      </c>
      <c r="K21" s="155">
        <v>32927</v>
      </c>
      <c r="L21" s="155">
        <v>34638</v>
      </c>
      <c r="M21" s="155">
        <v>37228</v>
      </c>
      <c r="N21" s="155">
        <v>36707</v>
      </c>
      <c r="O21" s="155">
        <v>34888</v>
      </c>
      <c r="P21" s="155">
        <v>32399</v>
      </c>
      <c r="Q21" s="1226">
        <v>33590</v>
      </c>
      <c r="R21" s="381"/>
      <c r="S21" s="370"/>
    </row>
    <row r="22" spans="1:19" ht="15.75" customHeight="1" x14ac:dyDescent="0.2">
      <c r="A22" s="370"/>
      <c r="B22" s="380"/>
      <c r="C22" s="532"/>
      <c r="D22" s="427" t="s">
        <v>224</v>
      </c>
      <c r="E22" s="155">
        <v>371395</v>
      </c>
      <c r="F22" s="155">
        <v>362019</v>
      </c>
      <c r="G22" s="155">
        <v>352105</v>
      </c>
      <c r="H22" s="155">
        <v>337140</v>
      </c>
      <c r="I22" s="155">
        <v>314284</v>
      </c>
      <c r="J22" s="155">
        <v>299492</v>
      </c>
      <c r="K22" s="155">
        <v>297660</v>
      </c>
      <c r="L22" s="155">
        <v>303509</v>
      </c>
      <c r="M22" s="155">
        <v>301707</v>
      </c>
      <c r="N22" s="155">
        <v>297534</v>
      </c>
      <c r="O22" s="155">
        <v>300009</v>
      </c>
      <c r="P22" s="155">
        <v>306636</v>
      </c>
      <c r="Q22" s="1226">
        <v>317182</v>
      </c>
      <c r="R22" s="381"/>
      <c r="S22" s="370"/>
    </row>
    <row r="23" spans="1:19" ht="15" customHeight="1" x14ac:dyDescent="0.2">
      <c r="A23" s="370"/>
      <c r="B23" s="380"/>
      <c r="C23" s="427"/>
      <c r="D23" s="429" t="s">
        <v>322</v>
      </c>
      <c r="E23" s="155">
        <v>17234</v>
      </c>
      <c r="F23" s="155">
        <v>16905</v>
      </c>
      <c r="G23" s="155">
        <v>17148</v>
      </c>
      <c r="H23" s="155">
        <v>16249</v>
      </c>
      <c r="I23" s="155">
        <v>14121</v>
      </c>
      <c r="J23" s="155">
        <v>13277</v>
      </c>
      <c r="K23" s="155">
        <v>13352</v>
      </c>
      <c r="L23" s="155">
        <v>13471</v>
      </c>
      <c r="M23" s="155">
        <v>13266</v>
      </c>
      <c r="N23" s="155">
        <v>14035</v>
      </c>
      <c r="O23" s="155">
        <v>14490</v>
      </c>
      <c r="P23" s="155">
        <v>14776</v>
      </c>
      <c r="Q23" s="1226" t="s">
        <v>382</v>
      </c>
      <c r="R23" s="381"/>
      <c r="S23" s="370"/>
    </row>
    <row r="24" spans="1:19" ht="15" customHeight="1" x14ac:dyDescent="0.2">
      <c r="A24" s="370"/>
      <c r="B24" s="380"/>
      <c r="C24" s="195"/>
      <c r="D24" s="93" t="s">
        <v>213</v>
      </c>
      <c r="E24" s="155">
        <v>88498</v>
      </c>
      <c r="F24" s="155">
        <v>86431</v>
      </c>
      <c r="G24" s="155">
        <v>84729</v>
      </c>
      <c r="H24" s="155">
        <v>81439</v>
      </c>
      <c r="I24" s="155">
        <v>75932</v>
      </c>
      <c r="J24" s="155">
        <v>71124</v>
      </c>
      <c r="K24" s="155">
        <v>70045</v>
      </c>
      <c r="L24" s="155">
        <v>70530</v>
      </c>
      <c r="M24" s="155">
        <v>70147</v>
      </c>
      <c r="N24" s="155">
        <v>68420</v>
      </c>
      <c r="O24" s="155">
        <v>67115</v>
      </c>
      <c r="P24" s="155">
        <v>69134</v>
      </c>
      <c r="Q24" s="1226" t="s">
        <v>382</v>
      </c>
      <c r="R24" s="381"/>
      <c r="S24" s="370"/>
    </row>
    <row r="25" spans="1:19" ht="15" customHeight="1" x14ac:dyDescent="0.2">
      <c r="A25" s="370"/>
      <c r="B25" s="380"/>
      <c r="C25" s="195"/>
      <c r="D25" s="93" t="s">
        <v>161</v>
      </c>
      <c r="E25" s="155">
        <v>261629</v>
      </c>
      <c r="F25" s="155">
        <v>254785</v>
      </c>
      <c r="G25" s="155">
        <v>246469</v>
      </c>
      <c r="H25" s="155">
        <v>235906</v>
      </c>
      <c r="I25" s="155">
        <v>221120</v>
      </c>
      <c r="J25" s="155">
        <v>212159</v>
      </c>
      <c r="K25" s="155">
        <v>211473</v>
      </c>
      <c r="L25" s="155">
        <v>216680</v>
      </c>
      <c r="M25" s="155">
        <v>215344</v>
      </c>
      <c r="N25" s="155">
        <v>211975</v>
      </c>
      <c r="O25" s="155">
        <v>215433</v>
      </c>
      <c r="P25" s="155">
        <v>220031</v>
      </c>
      <c r="Q25" s="1226" t="s">
        <v>382</v>
      </c>
      <c r="R25" s="381"/>
      <c r="S25" s="370"/>
    </row>
    <row r="26" spans="1:19" ht="15" customHeight="1" x14ac:dyDescent="0.2">
      <c r="A26" s="370"/>
      <c r="B26" s="380"/>
      <c r="C26" s="195"/>
      <c r="D26" s="93" t="s">
        <v>214</v>
      </c>
      <c r="E26" s="155">
        <v>4034</v>
      </c>
      <c r="F26" s="155">
        <v>3898</v>
      </c>
      <c r="G26" s="155">
        <v>3759</v>
      </c>
      <c r="H26" s="155">
        <v>3546</v>
      </c>
      <c r="I26" s="155">
        <v>3111</v>
      </c>
      <c r="J26" s="155">
        <v>2932</v>
      </c>
      <c r="K26" s="155">
        <v>2790</v>
      </c>
      <c r="L26" s="155">
        <v>2828</v>
      </c>
      <c r="M26" s="155">
        <v>2949</v>
      </c>
      <c r="N26" s="155">
        <v>3104</v>
      </c>
      <c r="O26" s="155">
        <v>2971</v>
      </c>
      <c r="P26" s="155">
        <v>2695</v>
      </c>
      <c r="Q26" s="1226" t="s">
        <v>382</v>
      </c>
      <c r="R26" s="381"/>
      <c r="S26" s="370"/>
    </row>
    <row r="27" spans="1:19" ht="22.5" customHeight="1" x14ac:dyDescent="0.2">
      <c r="A27" s="370"/>
      <c r="B27" s="380"/>
      <c r="C27" s="532"/>
      <c r="D27" s="427" t="s">
        <v>225</v>
      </c>
      <c r="E27" s="155">
        <v>220623</v>
      </c>
      <c r="F27" s="155">
        <v>214583</v>
      </c>
      <c r="G27" s="155">
        <v>204962</v>
      </c>
      <c r="H27" s="155">
        <v>193292</v>
      </c>
      <c r="I27" s="155">
        <v>177722</v>
      </c>
      <c r="J27" s="155">
        <v>169645</v>
      </c>
      <c r="K27" s="155">
        <v>170100</v>
      </c>
      <c r="L27" s="155">
        <v>178100</v>
      </c>
      <c r="M27" s="155">
        <v>180082</v>
      </c>
      <c r="N27" s="155">
        <v>180848</v>
      </c>
      <c r="O27" s="155">
        <v>186338</v>
      </c>
      <c r="P27" s="155">
        <v>190356</v>
      </c>
      <c r="Q27" s="1226">
        <v>200721</v>
      </c>
      <c r="R27" s="381"/>
      <c r="S27" s="370"/>
    </row>
    <row r="28" spans="1:19" ht="15.75" customHeight="1" x14ac:dyDescent="0.2">
      <c r="A28" s="370"/>
      <c r="B28" s="380"/>
      <c r="C28" s="532"/>
      <c r="D28" s="427" t="s">
        <v>226</v>
      </c>
      <c r="E28" s="155">
        <v>194916</v>
      </c>
      <c r="F28" s="155">
        <v>190021</v>
      </c>
      <c r="G28" s="155">
        <v>188373</v>
      </c>
      <c r="H28" s="155">
        <v>182722</v>
      </c>
      <c r="I28" s="155">
        <v>172452</v>
      </c>
      <c r="J28" s="155">
        <v>162750</v>
      </c>
      <c r="K28" s="155">
        <v>160487</v>
      </c>
      <c r="L28" s="155">
        <v>160047</v>
      </c>
      <c r="M28" s="155">
        <v>158853</v>
      </c>
      <c r="N28" s="155">
        <v>153393</v>
      </c>
      <c r="O28" s="155">
        <v>148559</v>
      </c>
      <c r="P28" s="155">
        <v>148679</v>
      </c>
      <c r="Q28" s="1226">
        <v>150051</v>
      </c>
      <c r="R28" s="381"/>
      <c r="S28" s="370"/>
    </row>
    <row r="29" spans="1:19" ht="22.5" customHeight="1" x14ac:dyDescent="0.2">
      <c r="A29" s="370"/>
      <c r="B29" s="380"/>
      <c r="C29" s="532"/>
      <c r="D29" s="427" t="s">
        <v>227</v>
      </c>
      <c r="E29" s="155">
        <v>26221</v>
      </c>
      <c r="F29" s="155">
        <v>26042</v>
      </c>
      <c r="G29" s="155">
        <v>25897</v>
      </c>
      <c r="H29" s="155">
        <v>25541</v>
      </c>
      <c r="I29" s="155">
        <v>24555</v>
      </c>
      <c r="J29" s="155">
        <v>23781</v>
      </c>
      <c r="K29" s="155">
        <v>23721</v>
      </c>
      <c r="L29" s="155">
        <v>23655</v>
      </c>
      <c r="M29" s="155">
        <v>23689</v>
      </c>
      <c r="N29" s="155">
        <v>23429</v>
      </c>
      <c r="O29" s="155">
        <v>23671</v>
      </c>
      <c r="P29" s="155">
        <v>23761</v>
      </c>
      <c r="Q29" s="1226">
        <v>24017</v>
      </c>
      <c r="R29" s="381"/>
      <c r="S29" s="370"/>
    </row>
    <row r="30" spans="1:19" ht="15.75" customHeight="1" x14ac:dyDescent="0.2">
      <c r="A30" s="370"/>
      <c r="B30" s="380"/>
      <c r="C30" s="532"/>
      <c r="D30" s="427" t="s">
        <v>228</v>
      </c>
      <c r="E30" s="155">
        <v>78121</v>
      </c>
      <c r="F30" s="155">
        <v>76485</v>
      </c>
      <c r="G30" s="155">
        <v>75687</v>
      </c>
      <c r="H30" s="155">
        <v>73048</v>
      </c>
      <c r="I30" s="155">
        <v>68068</v>
      </c>
      <c r="J30" s="155">
        <v>65244</v>
      </c>
      <c r="K30" s="155">
        <v>64196</v>
      </c>
      <c r="L30" s="155">
        <v>63519</v>
      </c>
      <c r="M30" s="155">
        <v>62140</v>
      </c>
      <c r="N30" s="155">
        <v>60662</v>
      </c>
      <c r="O30" s="155">
        <v>60474</v>
      </c>
      <c r="P30" s="155">
        <v>61279</v>
      </c>
      <c r="Q30" s="1226">
        <v>61456</v>
      </c>
      <c r="R30" s="381"/>
      <c r="S30" s="370"/>
    </row>
    <row r="31" spans="1:19" ht="15.75" customHeight="1" x14ac:dyDescent="0.2">
      <c r="A31" s="370"/>
      <c r="B31" s="380"/>
      <c r="C31" s="532"/>
      <c r="D31" s="427" t="s">
        <v>229</v>
      </c>
      <c r="E31" s="155">
        <v>62572</v>
      </c>
      <c r="F31" s="155">
        <v>61130</v>
      </c>
      <c r="G31" s="155">
        <v>60057</v>
      </c>
      <c r="H31" s="155">
        <v>57374</v>
      </c>
      <c r="I31" s="155">
        <v>53989</v>
      </c>
      <c r="J31" s="155">
        <v>51459</v>
      </c>
      <c r="K31" s="155">
        <v>50358</v>
      </c>
      <c r="L31" s="155">
        <v>50359</v>
      </c>
      <c r="M31" s="155">
        <v>48826</v>
      </c>
      <c r="N31" s="155">
        <v>48223</v>
      </c>
      <c r="O31" s="155">
        <v>48463</v>
      </c>
      <c r="P31" s="155">
        <v>49975</v>
      </c>
      <c r="Q31" s="1226">
        <v>51716</v>
      </c>
      <c r="R31" s="381"/>
      <c r="S31" s="370"/>
    </row>
    <row r="32" spans="1:19" ht="15.75" customHeight="1" x14ac:dyDescent="0.2">
      <c r="A32" s="370"/>
      <c r="B32" s="380"/>
      <c r="C32" s="532"/>
      <c r="D32" s="427" t="s">
        <v>230</v>
      </c>
      <c r="E32" s="155">
        <v>81304</v>
      </c>
      <c r="F32" s="155">
        <v>78713</v>
      </c>
      <c r="G32" s="155">
        <v>76301</v>
      </c>
      <c r="H32" s="155">
        <v>72776</v>
      </c>
      <c r="I32" s="155">
        <v>67458</v>
      </c>
      <c r="J32" s="155">
        <v>64766</v>
      </c>
      <c r="K32" s="155">
        <v>64195</v>
      </c>
      <c r="L32" s="155">
        <v>65224</v>
      </c>
      <c r="M32" s="155">
        <v>63866</v>
      </c>
      <c r="N32" s="155">
        <v>63220</v>
      </c>
      <c r="O32" s="155">
        <v>64728</v>
      </c>
      <c r="P32" s="155">
        <v>67330</v>
      </c>
      <c r="Q32" s="1226">
        <v>70080</v>
      </c>
      <c r="R32" s="381"/>
      <c r="S32" s="370"/>
    </row>
    <row r="33" spans="1:19" ht="15.75" customHeight="1" x14ac:dyDescent="0.2">
      <c r="A33" s="370"/>
      <c r="B33" s="380"/>
      <c r="C33" s="532"/>
      <c r="D33" s="427" t="s">
        <v>231</v>
      </c>
      <c r="E33" s="155">
        <v>109756</v>
      </c>
      <c r="F33" s="155">
        <v>106585</v>
      </c>
      <c r="G33" s="155">
        <v>101470</v>
      </c>
      <c r="H33" s="155">
        <v>96325</v>
      </c>
      <c r="I33" s="155">
        <v>89374</v>
      </c>
      <c r="J33" s="155">
        <v>84197</v>
      </c>
      <c r="K33" s="155">
        <v>83955</v>
      </c>
      <c r="L33" s="155">
        <v>86955</v>
      </c>
      <c r="M33" s="155">
        <v>87981</v>
      </c>
      <c r="N33" s="155">
        <v>88918</v>
      </c>
      <c r="O33" s="155">
        <v>90016</v>
      </c>
      <c r="P33" s="155">
        <v>90923</v>
      </c>
      <c r="Q33" s="1226">
        <v>96050</v>
      </c>
      <c r="R33" s="381"/>
      <c r="S33" s="370"/>
    </row>
    <row r="34" spans="1:19" ht="15.75" customHeight="1" x14ac:dyDescent="0.2">
      <c r="A34" s="370"/>
      <c r="B34" s="380"/>
      <c r="C34" s="532"/>
      <c r="D34" s="427" t="s">
        <v>232</v>
      </c>
      <c r="E34" s="155">
        <v>57565</v>
      </c>
      <c r="F34" s="155">
        <v>55649</v>
      </c>
      <c r="G34" s="155">
        <v>53923</v>
      </c>
      <c r="H34" s="155">
        <v>50950</v>
      </c>
      <c r="I34" s="155">
        <v>46730</v>
      </c>
      <c r="J34" s="155">
        <v>42948</v>
      </c>
      <c r="K34" s="155">
        <v>44162</v>
      </c>
      <c r="L34" s="155">
        <v>48435</v>
      </c>
      <c r="M34" s="155">
        <v>52433</v>
      </c>
      <c r="N34" s="155">
        <v>49789</v>
      </c>
      <c r="O34" s="155">
        <v>47545</v>
      </c>
      <c r="P34" s="155">
        <v>45767</v>
      </c>
      <c r="Q34" s="1226">
        <v>47453</v>
      </c>
      <c r="R34" s="381"/>
      <c r="S34" s="370"/>
    </row>
    <row r="35" spans="1:19" ht="22.5" customHeight="1" x14ac:dyDescent="0.2">
      <c r="A35" s="370"/>
      <c r="B35" s="380"/>
      <c r="C35" s="532"/>
      <c r="D35" s="427" t="s">
        <v>185</v>
      </c>
      <c r="E35" s="155">
        <v>172949</v>
      </c>
      <c r="F35" s="155">
        <v>167091</v>
      </c>
      <c r="G35" s="155">
        <v>164242</v>
      </c>
      <c r="H35" s="155">
        <v>158432</v>
      </c>
      <c r="I35" s="155">
        <v>147254</v>
      </c>
      <c r="J35" s="155">
        <v>139288</v>
      </c>
      <c r="K35" s="155">
        <v>139093</v>
      </c>
      <c r="L35" s="155">
        <v>142187</v>
      </c>
      <c r="M35" s="155">
        <v>142866</v>
      </c>
      <c r="N35" s="155">
        <v>139895</v>
      </c>
      <c r="O35" s="155">
        <v>137143</v>
      </c>
      <c r="P35" s="155">
        <v>137025</v>
      </c>
      <c r="Q35" s="1226">
        <v>140696</v>
      </c>
      <c r="R35" s="381"/>
      <c r="S35" s="370"/>
    </row>
    <row r="36" spans="1:19" ht="15.75" customHeight="1" x14ac:dyDescent="0.2">
      <c r="A36" s="370"/>
      <c r="B36" s="380"/>
      <c r="C36" s="532"/>
      <c r="D36" s="427" t="s">
        <v>186</v>
      </c>
      <c r="E36" s="155">
        <v>70568</v>
      </c>
      <c r="F36" s="155">
        <v>68562</v>
      </c>
      <c r="G36" s="155">
        <v>66338</v>
      </c>
      <c r="H36" s="155">
        <v>64896</v>
      </c>
      <c r="I36" s="155">
        <v>60609</v>
      </c>
      <c r="J36" s="155">
        <v>57781</v>
      </c>
      <c r="K36" s="155">
        <v>57407</v>
      </c>
      <c r="L36" s="155">
        <v>59544</v>
      </c>
      <c r="M36" s="155">
        <v>60009</v>
      </c>
      <c r="N36" s="155">
        <v>58108</v>
      </c>
      <c r="O36" s="155">
        <v>56196</v>
      </c>
      <c r="P36" s="155">
        <v>58329</v>
      </c>
      <c r="Q36" s="1226" t="s">
        <v>382</v>
      </c>
      <c r="R36" s="381"/>
      <c r="S36" s="370"/>
    </row>
    <row r="37" spans="1:19" ht="15.75" customHeight="1" x14ac:dyDescent="0.2">
      <c r="A37" s="370"/>
      <c r="B37" s="380"/>
      <c r="C37" s="532"/>
      <c r="D37" s="427" t="s">
        <v>503</v>
      </c>
      <c r="E37" s="155">
        <v>97528</v>
      </c>
      <c r="F37" s="155">
        <v>96706</v>
      </c>
      <c r="G37" s="155">
        <v>95143</v>
      </c>
      <c r="H37" s="155">
        <v>90486</v>
      </c>
      <c r="I37" s="155">
        <v>86208</v>
      </c>
      <c r="J37" s="155">
        <v>82787</v>
      </c>
      <c r="K37" s="155">
        <v>81987</v>
      </c>
      <c r="L37" s="155">
        <v>83487</v>
      </c>
      <c r="M37" s="155">
        <v>82345</v>
      </c>
      <c r="N37" s="155">
        <v>80055</v>
      </c>
      <c r="O37" s="155">
        <v>78158</v>
      </c>
      <c r="P37" s="155">
        <v>77899</v>
      </c>
      <c r="Q37" s="1226" t="s">
        <v>382</v>
      </c>
      <c r="R37" s="381"/>
      <c r="S37" s="370"/>
    </row>
    <row r="38" spans="1:19" ht="15.75" customHeight="1" x14ac:dyDescent="0.2">
      <c r="A38" s="370"/>
      <c r="B38" s="380"/>
      <c r="C38" s="532"/>
      <c r="D38" s="427" t="s">
        <v>188</v>
      </c>
      <c r="E38" s="155">
        <v>26736</v>
      </c>
      <c r="F38" s="155">
        <v>26463</v>
      </c>
      <c r="G38" s="155">
        <v>26219</v>
      </c>
      <c r="H38" s="155">
        <v>24260</v>
      </c>
      <c r="I38" s="155">
        <v>21821</v>
      </c>
      <c r="J38" s="155">
        <v>20591</v>
      </c>
      <c r="K38" s="155">
        <v>20775</v>
      </c>
      <c r="L38" s="155">
        <v>21492</v>
      </c>
      <c r="M38" s="155">
        <v>21524</v>
      </c>
      <c r="N38" s="155">
        <v>21743</v>
      </c>
      <c r="O38" s="155">
        <v>21617</v>
      </c>
      <c r="P38" s="155">
        <v>22122</v>
      </c>
      <c r="Q38" s="1226" t="s">
        <v>382</v>
      </c>
      <c r="R38" s="381"/>
      <c r="S38" s="370"/>
    </row>
    <row r="39" spans="1:19" ht="15.75" customHeight="1" x14ac:dyDescent="0.2">
      <c r="A39" s="370"/>
      <c r="B39" s="380"/>
      <c r="C39" s="532"/>
      <c r="D39" s="427" t="s">
        <v>189</v>
      </c>
      <c r="E39" s="155">
        <v>21799</v>
      </c>
      <c r="F39" s="155">
        <v>19852</v>
      </c>
      <c r="G39" s="155">
        <v>15516</v>
      </c>
      <c r="H39" s="155">
        <v>12135</v>
      </c>
      <c r="I39" s="155">
        <v>9268</v>
      </c>
      <c r="J39" s="155">
        <v>7798</v>
      </c>
      <c r="K39" s="155">
        <v>7517</v>
      </c>
      <c r="L39" s="155">
        <v>7709</v>
      </c>
      <c r="M39" s="155">
        <v>8662</v>
      </c>
      <c r="N39" s="155">
        <v>10755</v>
      </c>
      <c r="O39" s="155">
        <v>17817</v>
      </c>
      <c r="P39" s="155">
        <v>19718</v>
      </c>
      <c r="Q39" s="1226">
        <v>20748</v>
      </c>
      <c r="R39" s="381"/>
      <c r="S39" s="370"/>
    </row>
    <row r="40" spans="1:19" ht="15.75" customHeight="1" x14ac:dyDescent="0.2">
      <c r="A40" s="370"/>
      <c r="B40" s="380"/>
      <c r="C40" s="532"/>
      <c r="D40" s="427" t="s">
        <v>129</v>
      </c>
      <c r="E40" s="155">
        <v>8648</v>
      </c>
      <c r="F40" s="155">
        <v>8630</v>
      </c>
      <c r="G40" s="155">
        <v>8612</v>
      </c>
      <c r="H40" s="155">
        <v>8588</v>
      </c>
      <c r="I40" s="155">
        <v>8344</v>
      </c>
      <c r="J40" s="155">
        <v>8010</v>
      </c>
      <c r="K40" s="155">
        <v>7938</v>
      </c>
      <c r="L40" s="155">
        <v>7898</v>
      </c>
      <c r="M40" s="155">
        <v>7722</v>
      </c>
      <c r="N40" s="155">
        <v>7713</v>
      </c>
      <c r="O40" s="155">
        <v>7709</v>
      </c>
      <c r="P40" s="155">
        <v>7697</v>
      </c>
      <c r="Q40" s="1226">
        <v>7685</v>
      </c>
      <c r="R40" s="381"/>
      <c r="S40" s="370"/>
    </row>
    <row r="41" spans="1:19" ht="15.75" customHeight="1" x14ac:dyDescent="0.2">
      <c r="A41" s="370"/>
      <c r="B41" s="380"/>
      <c r="C41" s="532"/>
      <c r="D41" s="427" t="s">
        <v>130</v>
      </c>
      <c r="E41" s="155">
        <v>17311</v>
      </c>
      <c r="F41" s="155">
        <v>17300</v>
      </c>
      <c r="G41" s="155">
        <v>17265</v>
      </c>
      <c r="H41" s="155">
        <v>17217</v>
      </c>
      <c r="I41" s="155">
        <v>16670</v>
      </c>
      <c r="J41" s="155">
        <v>16140</v>
      </c>
      <c r="K41" s="155">
        <v>15870</v>
      </c>
      <c r="L41" s="155">
        <v>15830</v>
      </c>
      <c r="M41" s="155">
        <v>15807</v>
      </c>
      <c r="N41" s="155">
        <v>15972</v>
      </c>
      <c r="O41" s="155">
        <v>16257</v>
      </c>
      <c r="P41" s="155">
        <v>16245</v>
      </c>
      <c r="Q41" s="1226">
        <v>16561</v>
      </c>
      <c r="R41" s="381"/>
      <c r="S41" s="370"/>
    </row>
    <row r="42" spans="1:19" s="577" customFormat="1" ht="22.5" customHeight="1" x14ac:dyDescent="0.2">
      <c r="A42" s="578"/>
      <c r="B42" s="579"/>
      <c r="C42" s="659" t="s">
        <v>286</v>
      </c>
      <c r="D42" s="659"/>
      <c r="E42" s="367"/>
      <c r="F42" s="367"/>
      <c r="G42" s="367"/>
      <c r="H42" s="367"/>
      <c r="I42" s="367"/>
      <c r="J42" s="367"/>
      <c r="K42" s="367"/>
      <c r="L42" s="367"/>
      <c r="M42" s="367"/>
      <c r="N42" s="367"/>
      <c r="O42" s="367"/>
      <c r="P42" s="367"/>
      <c r="Q42" s="1226"/>
      <c r="R42" s="580"/>
      <c r="S42" s="578"/>
    </row>
    <row r="43" spans="1:19" ht="15.75" customHeight="1" x14ac:dyDescent="0.2">
      <c r="A43" s="370"/>
      <c r="B43" s="380"/>
      <c r="C43" s="532"/>
      <c r="D43" s="658" t="s">
        <v>664</v>
      </c>
      <c r="E43" s="146">
        <v>42566</v>
      </c>
      <c r="F43" s="146">
        <v>41329</v>
      </c>
      <c r="G43" s="146">
        <v>40193</v>
      </c>
      <c r="H43" s="146">
        <v>40193</v>
      </c>
      <c r="I43" s="146">
        <v>36494</v>
      </c>
      <c r="J43" s="146">
        <v>34788</v>
      </c>
      <c r="K43" s="146">
        <v>34390</v>
      </c>
      <c r="L43" s="146">
        <v>34220</v>
      </c>
      <c r="M43" s="146">
        <v>34360</v>
      </c>
      <c r="N43" s="146">
        <v>34036</v>
      </c>
      <c r="O43" s="146">
        <v>35339</v>
      </c>
      <c r="P43" s="146">
        <v>35684</v>
      </c>
      <c r="Q43" s="1226" t="s">
        <v>382</v>
      </c>
      <c r="R43" s="381"/>
      <c r="S43" s="370"/>
    </row>
    <row r="44" spans="1:19" s="577" customFormat="1" ht="15.75" customHeight="1" x14ac:dyDescent="0.2">
      <c r="A44" s="578"/>
      <c r="B44" s="579"/>
      <c r="C44" s="581"/>
      <c r="D44" s="658" t="s">
        <v>661</v>
      </c>
      <c r="E44" s="146">
        <v>41159</v>
      </c>
      <c r="F44" s="146">
        <v>40450</v>
      </c>
      <c r="G44" s="146">
        <v>39488</v>
      </c>
      <c r="H44" s="146">
        <v>39488</v>
      </c>
      <c r="I44" s="146">
        <v>35544</v>
      </c>
      <c r="J44" s="146">
        <v>33332</v>
      </c>
      <c r="K44" s="146">
        <v>32805</v>
      </c>
      <c r="L44" s="146">
        <v>33241</v>
      </c>
      <c r="M44" s="146">
        <v>33060</v>
      </c>
      <c r="N44" s="146">
        <v>33220</v>
      </c>
      <c r="O44" s="146">
        <v>32942</v>
      </c>
      <c r="P44" s="146">
        <v>32666</v>
      </c>
      <c r="Q44" s="1226" t="s">
        <v>382</v>
      </c>
      <c r="R44" s="580"/>
      <c r="S44" s="578"/>
    </row>
    <row r="45" spans="1:19" ht="15.75" customHeight="1" x14ac:dyDescent="0.2">
      <c r="A45" s="370"/>
      <c r="B45" s="383"/>
      <c r="C45" s="532"/>
      <c r="D45" s="658" t="s">
        <v>662</v>
      </c>
      <c r="E45" s="146">
        <v>34532</v>
      </c>
      <c r="F45" s="146">
        <v>33864</v>
      </c>
      <c r="G45" s="146">
        <v>33319</v>
      </c>
      <c r="H45" s="146">
        <v>33319</v>
      </c>
      <c r="I45" s="146">
        <v>30578</v>
      </c>
      <c r="J45" s="146">
        <v>29023</v>
      </c>
      <c r="K45" s="146">
        <v>28600</v>
      </c>
      <c r="L45" s="146">
        <v>28511</v>
      </c>
      <c r="M45" s="146">
        <v>28385</v>
      </c>
      <c r="N45" s="146">
        <v>27829</v>
      </c>
      <c r="O45" s="146">
        <v>27561</v>
      </c>
      <c r="P45" s="146">
        <v>28441</v>
      </c>
      <c r="Q45" s="1226" t="s">
        <v>382</v>
      </c>
      <c r="R45" s="381"/>
      <c r="S45" s="370"/>
    </row>
    <row r="46" spans="1:19" ht="15.75" customHeight="1" x14ac:dyDescent="0.2">
      <c r="A46" s="370"/>
      <c r="B46" s="380"/>
      <c r="C46" s="532"/>
      <c r="D46" s="658" t="s">
        <v>667</v>
      </c>
      <c r="E46" s="146">
        <v>25013</v>
      </c>
      <c r="F46" s="146">
        <v>24483</v>
      </c>
      <c r="G46" s="146">
        <v>23842</v>
      </c>
      <c r="H46" s="146">
        <v>23842</v>
      </c>
      <c r="I46" s="146">
        <v>21541</v>
      </c>
      <c r="J46" s="146">
        <v>20312</v>
      </c>
      <c r="K46" s="146">
        <v>20203</v>
      </c>
      <c r="L46" s="146">
        <v>20733</v>
      </c>
      <c r="M46" s="146">
        <v>20733</v>
      </c>
      <c r="N46" s="146">
        <v>20682</v>
      </c>
      <c r="O46" s="146">
        <v>20024</v>
      </c>
      <c r="P46" s="146">
        <v>20053</v>
      </c>
      <c r="Q46" s="1226" t="s">
        <v>382</v>
      </c>
      <c r="R46" s="381"/>
      <c r="S46" s="370"/>
    </row>
    <row r="47" spans="1:19" ht="15.75" customHeight="1" x14ac:dyDescent="0.2">
      <c r="A47" s="370"/>
      <c r="B47" s="380"/>
      <c r="C47" s="532"/>
      <c r="D47" s="658" t="s">
        <v>663</v>
      </c>
      <c r="E47" s="146">
        <v>21999</v>
      </c>
      <c r="F47" s="146">
        <v>21032</v>
      </c>
      <c r="G47" s="146">
        <v>19188</v>
      </c>
      <c r="H47" s="146">
        <v>19188</v>
      </c>
      <c r="I47" s="146">
        <v>15962</v>
      </c>
      <c r="J47" s="146">
        <v>15485</v>
      </c>
      <c r="K47" s="146">
        <v>15065</v>
      </c>
      <c r="L47" s="146">
        <v>15110</v>
      </c>
      <c r="M47" s="146">
        <v>14686</v>
      </c>
      <c r="N47" s="146">
        <v>15132</v>
      </c>
      <c r="O47" s="146">
        <v>17829</v>
      </c>
      <c r="P47" s="146">
        <v>18565</v>
      </c>
      <c r="Q47" s="1226" t="s">
        <v>382</v>
      </c>
      <c r="R47" s="381"/>
      <c r="S47" s="370"/>
    </row>
    <row r="48" spans="1:19" s="384" customFormat="1" ht="22.5" customHeight="1" x14ac:dyDescent="0.2">
      <c r="A48" s="382"/>
      <c r="B48" s="383"/>
      <c r="C48" s="1498" t="s">
        <v>234</v>
      </c>
      <c r="D48" s="1499"/>
      <c r="E48" s="1499"/>
      <c r="F48" s="1499"/>
      <c r="G48" s="1499"/>
      <c r="H48" s="1499"/>
      <c r="I48" s="1499"/>
      <c r="J48" s="1499"/>
      <c r="K48" s="1499"/>
      <c r="L48" s="1499"/>
      <c r="M48" s="1499"/>
      <c r="N48" s="1499"/>
      <c r="O48" s="1499"/>
      <c r="P48" s="1499"/>
      <c r="Q48" s="1499"/>
      <c r="R48" s="409"/>
      <c r="S48" s="382"/>
    </row>
    <row r="49" spans="1:19" s="384" customFormat="1" ht="10.5" customHeight="1" x14ac:dyDescent="0.2">
      <c r="A49" s="382"/>
      <c r="B49" s="383"/>
      <c r="C49" s="1500" t="s">
        <v>383</v>
      </c>
      <c r="D49" s="1500"/>
      <c r="E49" s="1500"/>
      <c r="F49" s="1500"/>
      <c r="G49" s="1500"/>
      <c r="H49" s="1500"/>
      <c r="I49" s="1500"/>
      <c r="J49" s="1500"/>
      <c r="K49" s="1500"/>
      <c r="L49" s="1500"/>
      <c r="M49" s="1500"/>
      <c r="N49" s="1500"/>
      <c r="O49" s="1500"/>
      <c r="P49" s="1500"/>
      <c r="Q49" s="1500"/>
      <c r="R49" s="409"/>
      <c r="S49" s="382"/>
    </row>
    <row r="50" spans="1:19" s="384" customFormat="1" ht="13.5" customHeight="1" x14ac:dyDescent="0.15">
      <c r="A50" s="382"/>
      <c r="B50" s="383"/>
      <c r="C50" s="412" t="s">
        <v>421</v>
      </c>
      <c r="D50" s="582"/>
      <c r="E50" s="583"/>
      <c r="F50" s="383"/>
      <c r="G50" s="583"/>
      <c r="H50" s="582"/>
      <c r="I50" s="583"/>
      <c r="J50" s="771"/>
      <c r="K50" s="514"/>
      <c r="L50" s="582"/>
      <c r="M50" s="582"/>
      <c r="N50" s="582"/>
      <c r="O50" s="582"/>
      <c r="P50" s="582"/>
      <c r="Q50" s="582"/>
      <c r="R50" s="409"/>
      <c r="S50" s="382"/>
    </row>
    <row r="51" spans="1:19" x14ac:dyDescent="0.2">
      <c r="A51" s="370"/>
      <c r="B51" s="380"/>
      <c r="C51" s="380"/>
      <c r="D51" s="380"/>
      <c r="E51" s="380"/>
      <c r="F51" s="380"/>
      <c r="G51" s="380"/>
      <c r="H51" s="431"/>
      <c r="I51" s="431"/>
      <c r="J51" s="431"/>
      <c r="K51" s="431"/>
      <c r="L51" s="645"/>
      <c r="M51" s="380"/>
      <c r="N51" s="1501">
        <v>43497</v>
      </c>
      <c r="O51" s="1501"/>
      <c r="P51" s="1501"/>
      <c r="Q51" s="1501"/>
      <c r="R51" s="584">
        <v>11</v>
      </c>
      <c r="S51" s="370"/>
    </row>
    <row r="52" spans="1:19" x14ac:dyDescent="0.2">
      <c r="A52" s="397"/>
      <c r="B52" s="397"/>
      <c r="C52" s="397"/>
      <c r="D52" s="397"/>
      <c r="E52" s="397"/>
      <c r="G52" s="397"/>
      <c r="H52" s="397"/>
      <c r="I52" s="397"/>
      <c r="J52" s="397"/>
      <c r="K52" s="397"/>
      <c r="L52" s="397"/>
      <c r="M52" s="397"/>
      <c r="N52" s="397"/>
      <c r="O52" s="397"/>
      <c r="P52" s="397"/>
      <c r="Q52" s="397"/>
      <c r="R52" s="397"/>
      <c r="S52" s="397"/>
    </row>
  </sheetData>
  <mergeCells count="9">
    <mergeCell ref="C48:Q48"/>
    <mergeCell ref="C49:Q49"/>
    <mergeCell ref="N51:Q51"/>
    <mergeCell ref="B1:H1"/>
    <mergeCell ref="C5:D6"/>
    <mergeCell ref="C8:D8"/>
    <mergeCell ref="C15:D15"/>
    <mergeCell ref="C16:D16"/>
    <mergeCell ref="E6:P6"/>
  </mergeCells>
  <conditionalFormatting sqref="Q7">
    <cfRule type="cellIs" dxfId="49" priority="3" operator="equal">
      <formula>"jan."</formula>
    </cfRule>
  </conditionalFormatting>
  <conditionalFormatting sqref="E7:P7">
    <cfRule type="cellIs" dxfId="48" priority="2" operator="equal">
      <formula>"jan."</formula>
    </cfRule>
  </conditionalFormatting>
  <conditionalFormatting sqref="P7">
    <cfRule type="cellIs" dxfId="47" priority="1" operator="equal">
      <formula>"jan."</formula>
    </cfRule>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23</vt:i4>
      </vt:variant>
      <vt:variant>
        <vt:lpstr>Intervalos com nome</vt:lpstr>
      </vt:variant>
      <vt:variant>
        <vt:i4>25</vt:i4>
      </vt:variant>
    </vt:vector>
  </HeadingPairs>
  <TitlesOfParts>
    <vt:vector size="48" baseType="lpstr">
      <vt:lpstr>capa</vt:lpstr>
      <vt:lpstr>introducao</vt:lpstr>
      <vt:lpstr>fontes</vt:lpstr>
      <vt:lpstr>6populacao1</vt:lpstr>
      <vt:lpstr>7empregoINE1</vt:lpstr>
      <vt:lpstr>8desemprego_INE1</vt:lpstr>
      <vt:lpstr>9lay_off</vt:lpstr>
      <vt:lpstr>10desemprego_IEFP</vt:lpstr>
      <vt:lpstr>11desemprego_IEFP</vt:lpstr>
      <vt:lpstr>12fp_anexo C</vt:lpstr>
      <vt:lpstr>13empresarial</vt:lpstr>
      <vt:lpstr>14ganhos</vt:lpstr>
      <vt:lpstr>15salários</vt:lpstr>
      <vt:lpstr>16irct</vt:lpstr>
      <vt:lpstr>17acidentes</vt:lpstr>
      <vt:lpstr>18ssocial</vt:lpstr>
      <vt:lpstr>19ssocial</vt:lpstr>
      <vt:lpstr>20ssocial</vt:lpstr>
      <vt:lpstr>21destaque</vt:lpstr>
      <vt:lpstr>22destaque(2)</vt:lpstr>
      <vt:lpstr>23conceito</vt:lpstr>
      <vt:lpstr>24conceito</vt:lpstr>
      <vt:lpstr>contracapa</vt:lpstr>
      <vt:lpstr>'10desemprego_IEFP'!Área_de_Impressão</vt:lpstr>
      <vt:lpstr>'11desemprego_IEFP'!Área_de_Impressão</vt:lpstr>
      <vt:lpstr>'12fp_anexo C'!Área_de_Impressão</vt:lpstr>
      <vt:lpstr>'13empresarial'!Área_de_Impressão</vt:lpstr>
      <vt:lpstr>'14ganhos'!Área_de_Impressão</vt:lpstr>
      <vt:lpstr>'15salários'!Área_de_Impressão</vt:lpstr>
      <vt:lpstr>'16irct'!Área_de_Impressão</vt:lpstr>
      <vt:lpstr>'17acidentes'!Área_de_Impressão</vt:lpstr>
      <vt:lpstr>'18ssocial'!Área_de_Impressão</vt:lpstr>
      <vt:lpstr>'19ssocial'!Área_de_Impressão</vt:lpstr>
      <vt:lpstr>'20ssocial'!Área_de_Impressão</vt:lpstr>
      <vt:lpstr>'21destaque'!Área_de_Impressão</vt:lpstr>
      <vt:lpstr>'22destaque(2)'!Área_de_Impressão</vt:lpstr>
      <vt:lpstr>'23conceito'!Área_de_Impressão</vt:lpstr>
      <vt:lpstr>'24conceito'!Área_de_Impressão</vt:lpstr>
      <vt:lpstr>'6populacao1'!Área_de_Impressão</vt:lpstr>
      <vt:lpstr>'7empregoINE1'!Área_de_Impressão</vt:lpstr>
      <vt:lpstr>'8desemprego_INE1'!Área_de_Impressão</vt:lpstr>
      <vt:lpstr>'9lay_off'!Área_de_Impressão</vt:lpstr>
      <vt:lpstr>capa!Área_de_Impressão</vt:lpstr>
      <vt:lpstr>contracapa!Área_de_Impressão</vt:lpstr>
      <vt:lpstr>fontes!Área_de_Impressão</vt:lpstr>
      <vt:lpstr>introducao!Área_de_Impressão</vt:lpstr>
      <vt:lpstr>valor_médio_de_jan.19</vt:lpstr>
      <vt:lpstr>valor_médio_de_jan.2019</vt:lpstr>
    </vt:vector>
  </TitlesOfParts>
  <Company>DEEP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Boletim Estatístico</dc:title>
  <dc:creator>GEP/MSSS</dc:creator>
  <cp:lastModifiedBy>Teresa Feliciano</cp:lastModifiedBy>
  <cp:lastPrinted>2019-03-04T17:54:02Z</cp:lastPrinted>
  <dcterms:created xsi:type="dcterms:W3CDTF">2004-03-02T09:49:36Z</dcterms:created>
  <dcterms:modified xsi:type="dcterms:W3CDTF">2019-03-04T17:54:17Z</dcterms:modified>
</cp:coreProperties>
</file>